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10" yWindow="65416" windowWidth="14430" windowHeight="12345" activeTab="0"/>
  </bookViews>
  <sheets>
    <sheet name="расчет доплат" sheetId="1" r:id="rId1"/>
    <sheet name="Лист2" sheetId="2" r:id="rId2"/>
    <sheet name="Лист3" sheetId="3" r:id="rId3"/>
  </sheets>
  <definedNames>
    <definedName name="_xlnm.Print_Area" localSheetId="0">'расчет доплат'!$B$1:$M$47</definedName>
  </definedNames>
  <calcPr fullCalcOnLoad="1"/>
</workbook>
</file>

<file path=xl/sharedStrings.xml><?xml version="1.0" encoding="utf-8"?>
<sst xmlns="http://schemas.openxmlformats.org/spreadsheetml/2006/main" count="73" uniqueCount="46">
  <si>
    <t>ВСЕГО:</t>
  </si>
  <si>
    <t>ИТОГО:</t>
  </si>
  <si>
    <t>Раздел 2         Получатели субсидий на выполнение муниципального задания</t>
  </si>
  <si>
    <t>ВСЕГО</t>
  </si>
  <si>
    <t>Наименование получателей субсидий</t>
  </si>
  <si>
    <t>Загородные стационарные детские лагеря,  санатории (Черноморское побережье)</t>
  </si>
  <si>
    <t>Оздоровительные лагеря с дневным пребыванием</t>
  </si>
  <si>
    <t>Другие формы оздоровления</t>
  </si>
  <si>
    <t>Управление образованием Асбестовского городского округа</t>
  </si>
  <si>
    <t>Муниципальное бюджетное общеобразовательное учреждение «Средняя общеобразовательная школа № 1 им. М. Горького» Асбестовского городского округа</t>
  </si>
  <si>
    <t>Муниципальное бюджетное общеобразовательное учреждение «Средняя общеобразовательная школа № 2» Асбестовского городского округа</t>
  </si>
  <si>
    <t>Муниципальное бюджетное общеобразовательное учреждение «Основная общеобразовательная школа № 12» Асбестовского городского округа</t>
  </si>
  <si>
    <t>Муниципальное бюджетное общеобразовательное учреждение «Основная общеобразовательная школа № 13» Асбестовского городского округа</t>
  </si>
  <si>
    <t>Муниципальное бюджетное общеобразовательное учреждение «Средняя общеобразовательная школа № 18» Асбестовского городского округа</t>
  </si>
  <si>
    <t>Муниципальное бюджетное образовательное  учреждение «Средняя общеобразовательная школа № 22 им. Н.И. Кузнецова» Асбестовского городского округа</t>
  </si>
  <si>
    <t>Муниципальное бюджетное образовательное учреждение дополнительного образования  детей «Центр детского творчества имени Н.М. Аввакумова» Асбестовского городского округа</t>
  </si>
  <si>
    <t>Муниципальное бюджетное образовательное учреждение дополнительного образования  «Станция юных натуралистов» Асбестовского городского округа</t>
  </si>
  <si>
    <t>Раздел 3         Получатели субсидий на выполнение муниципального задания</t>
  </si>
  <si>
    <t>0707      0130545600     621</t>
  </si>
  <si>
    <t>Муниципальное автономное общеобразовательное учреждение средняя общеобразовательная школа № 4 с углубленным изучением отдельных предметов Асбестовского городского округа</t>
  </si>
  <si>
    <t>Муниципальное автономное общеобразовательное учреждение «Лицей № 9» Асбестовского городского округа</t>
  </si>
  <si>
    <t>Муниципальное автономное общеобразовательное учреждение средняя общеобразовательная школа № 11 Асбестовского городского округа</t>
  </si>
  <si>
    <t>Муниципальное автономное общеобразовательное учреждение «Средняя общеобразовательная школа № 16» Асбестовского городского округа</t>
  </si>
  <si>
    <t>Муниципальное автономное общеобразовательное учреждение средняя общеобразовательная школа № 21 Асбестовского городского округа</t>
  </si>
  <si>
    <t>Муниципальное автономное общеобразовательное учреждение «Средняя общеобразовательная школа № 24 с углубленным изучением отдельных предметов» Асбестовского городского округа</t>
  </si>
  <si>
    <t>Муниципальное автономное общеобразовательное учреждение средняя общеобразовательная школа № 30 Асбестовского городского округа</t>
  </si>
  <si>
    <t>Муниципальное автономное учреждение «Детский загородный оздоровительный лагерь «Заря»</t>
  </si>
  <si>
    <t>Муниципальное автономное общеобразовательное учреждение «Средняя общеобразовательная школа № 8 им. А.Г.Махнева» Асбестовского городского округа</t>
  </si>
  <si>
    <t>0707      01305S5600    621</t>
  </si>
  <si>
    <t>Раздел 1          Получатели бюджетных средств</t>
  </si>
  <si>
    <t>Итого</t>
  </si>
  <si>
    <t>ИТОГО</t>
  </si>
  <si>
    <t xml:space="preserve">Объем средств областного бюджета                                                       0707   0130545600  </t>
  </si>
  <si>
    <t>ВР 611</t>
  </si>
  <si>
    <t>ВР 621</t>
  </si>
  <si>
    <t>ВР 244</t>
  </si>
  <si>
    <t>Объем средств областного бюджета                               0707   0130545600   611</t>
  </si>
  <si>
    <t>Объем средств бюджета Асбестовского городского округа                                        0707    01305S5600    611</t>
  </si>
  <si>
    <t xml:space="preserve">Объем средств бюджета Асбестовского городского округа                             0707    01305S5600  </t>
  </si>
  <si>
    <t>Распределение целевых средств областного бюджета, предоставленных в форме субсидий бюджету Асбестовского городского округа на организацию отдыха детей в каникулярное время, включая мероприятия по обеспечению безопасности их жизни и здоровья, и средств бюджета Асбестовского городского округа, выделенных на условиях софинансирования</t>
  </si>
  <si>
    <t>за счет средств областного бюджета</t>
  </si>
  <si>
    <t xml:space="preserve">за счет средств бюджета Асбестовского городского округа   </t>
  </si>
  <si>
    <t>Раздел 4 Получатели субсидии на выполнение муниципального задания</t>
  </si>
  <si>
    <t>Муниципальное бюджетное учреждение по работе с молодежью "Центр детско-подростковый" Асбестовского городского округа</t>
  </si>
  <si>
    <t>Администрация Асбестовского городского округа</t>
  </si>
  <si>
    <t>Приложение № 1
к постановлению администрации
Асбестовского городского округа
от 27.05.2021 № 223-ПА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</si>
</sst>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 horizontal="center" vertical="center"/>
    </xf>
    <xf numFmtId="4" fontId="10" fillId="0" borderId="0" xfId="0" applyNumberFormat="1" applyFont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Border="1" applyAlignment="1">
      <alignment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left" wrapText="1"/>
    </xf>
    <xf numFmtId="4" fontId="6" fillId="0" borderId="13" xfId="0" applyNumberFormat="1" applyFont="1" applyBorder="1" applyAlignment="1">
      <alignment horizontal="left" wrapText="1"/>
    </xf>
    <xf numFmtId="4" fontId="6" fillId="0" borderId="12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1" fillId="0" borderId="24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 wrapText="1"/>
    </xf>
    <xf numFmtId="4" fontId="6" fillId="0" borderId="23" xfId="0" applyNumberFormat="1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left" vertical="center" wrapText="1"/>
    </xf>
    <xf numFmtId="4" fontId="6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left" vertical="center" wrapText="1"/>
    </xf>
    <xf numFmtId="4" fontId="0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horizontal="center" vertical="center" wrapText="1"/>
    </xf>
    <xf numFmtId="4" fontId="1" fillId="0" borderId="29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4" fontId="1" fillId="0" borderId="34" xfId="0" applyNumberFormat="1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2" fillId="0" borderId="35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4" fontId="1" fillId="0" borderId="38" xfId="0" applyNumberFormat="1" applyFont="1" applyBorder="1" applyAlignment="1">
      <alignment horizontal="center" vertical="center" wrapText="1"/>
    </xf>
    <xf numFmtId="4" fontId="1" fillId="0" borderId="39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40" xfId="0" applyNumberFormat="1" applyFont="1" applyBorder="1" applyAlignment="1">
      <alignment horizontal="center" vertical="center" wrapText="1"/>
    </xf>
    <xf numFmtId="4" fontId="1" fillId="0" borderId="41" xfId="0" applyNumberFormat="1" applyFont="1" applyBorder="1" applyAlignment="1">
      <alignment horizontal="center" vertical="center" wrapText="1"/>
    </xf>
    <xf numFmtId="4" fontId="1" fillId="0" borderId="4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view="pageBreakPreview" zoomScale="110" zoomScaleSheetLayoutView="110" zoomScalePageLayoutView="0" workbookViewId="0" topLeftCell="B6">
      <selection activeCell="L10" sqref="L10"/>
    </sheetView>
  </sheetViews>
  <sheetFormatPr defaultColWidth="9.00390625" defaultRowHeight="12.75"/>
  <cols>
    <col min="1" max="1" width="9.125" style="22" hidden="1" customWidth="1"/>
    <col min="2" max="2" width="33.125" style="22" customWidth="1"/>
    <col min="3" max="3" width="12.125" style="22" customWidth="1"/>
    <col min="4" max="4" width="9.125" style="22" hidden="1" customWidth="1"/>
    <col min="5" max="5" width="15.25390625" style="22" customWidth="1"/>
    <col min="6" max="6" width="0.12890625" style="22" hidden="1" customWidth="1"/>
    <col min="7" max="7" width="13.125" style="22" customWidth="1"/>
    <col min="8" max="8" width="9.125" style="22" hidden="1" customWidth="1"/>
    <col min="9" max="9" width="12.75390625" style="22" customWidth="1"/>
    <col min="10" max="10" width="15.25390625" style="22" customWidth="1"/>
    <col min="11" max="11" width="13.125" style="22" customWidth="1"/>
    <col min="12" max="12" width="14.875" style="22" customWidth="1"/>
    <col min="13" max="13" width="14.125" style="22" customWidth="1"/>
    <col min="14" max="14" width="12.875" style="22" customWidth="1"/>
    <col min="15" max="15" width="9.125" style="22" customWidth="1"/>
    <col min="16" max="16" width="12.875" style="22" customWidth="1"/>
    <col min="17" max="17" width="13.375" style="22" customWidth="1"/>
    <col min="18" max="18" width="12.00390625" style="22" customWidth="1"/>
    <col min="19" max="19" width="14.875" style="22" customWidth="1"/>
    <col min="20" max="16384" width="9.125" style="22" customWidth="1"/>
  </cols>
  <sheetData>
    <row r="1" spans="2:13" ht="15" customHeight="1" hidden="1">
      <c r="B1" s="39"/>
      <c r="C1" s="39"/>
      <c r="D1" s="8"/>
      <c r="E1" s="8"/>
      <c r="F1" s="39"/>
      <c r="G1" s="39"/>
      <c r="H1" s="8"/>
      <c r="I1" s="59"/>
      <c r="J1" s="59"/>
      <c r="K1" s="59"/>
      <c r="L1" s="59"/>
      <c r="M1" s="10"/>
    </row>
    <row r="2" spans="1:13" ht="12.75" customHeight="1" hidden="1">
      <c r="A2" s="38"/>
      <c r="B2" s="39"/>
      <c r="C2" s="39"/>
      <c r="D2" s="8"/>
      <c r="E2" s="8"/>
      <c r="F2" s="39"/>
      <c r="G2" s="39"/>
      <c r="H2" s="8"/>
      <c r="I2" s="59"/>
      <c r="J2" s="59"/>
      <c r="K2" s="59"/>
      <c r="L2" s="59"/>
      <c r="M2" s="10"/>
    </row>
    <row r="3" spans="1:13" ht="12.75" customHeight="1" hidden="1">
      <c r="A3" s="38"/>
      <c r="B3" s="39"/>
      <c r="C3" s="39"/>
      <c r="D3" s="8"/>
      <c r="E3" s="8"/>
      <c r="F3" s="39"/>
      <c r="G3" s="39"/>
      <c r="H3" s="8"/>
      <c r="I3" s="59"/>
      <c r="J3" s="59"/>
      <c r="K3" s="59"/>
      <c r="L3" s="59"/>
      <c r="M3" s="10"/>
    </row>
    <row r="4" spans="1:13" ht="6" customHeight="1" hidden="1">
      <c r="A4" s="38"/>
      <c r="B4" s="39"/>
      <c r="C4" s="39"/>
      <c r="D4" s="8"/>
      <c r="E4" s="8"/>
      <c r="F4" s="39"/>
      <c r="G4" s="39"/>
      <c r="H4" s="8"/>
      <c r="I4" s="59"/>
      <c r="J4" s="59"/>
      <c r="K4" s="59"/>
      <c r="L4" s="59"/>
      <c r="M4" s="10"/>
    </row>
    <row r="5" spans="1:13" ht="6" customHeight="1" hidden="1">
      <c r="A5" s="11"/>
      <c r="B5" s="8"/>
      <c r="C5" s="8"/>
      <c r="D5" s="8"/>
      <c r="E5" s="8"/>
      <c r="F5" s="8"/>
      <c r="G5" s="8"/>
      <c r="H5" s="8"/>
      <c r="I5" s="23"/>
      <c r="J5" s="23"/>
      <c r="K5" s="23"/>
      <c r="L5" s="23"/>
      <c r="M5" s="10"/>
    </row>
    <row r="6" spans="1:13" ht="64.5" customHeight="1">
      <c r="A6" s="11"/>
      <c r="B6" s="8"/>
      <c r="C6" s="8"/>
      <c r="D6" s="8"/>
      <c r="E6" s="8"/>
      <c r="F6" s="8"/>
      <c r="G6" s="8"/>
      <c r="H6" s="8"/>
      <c r="I6" s="23"/>
      <c r="J6" s="23"/>
      <c r="K6" s="47" t="s">
        <v>45</v>
      </c>
      <c r="L6" s="47"/>
      <c r="M6" s="47"/>
    </row>
    <row r="7" spans="1:13" ht="15.75" customHeight="1">
      <c r="A7" s="11"/>
      <c r="B7" s="39"/>
      <c r="C7" s="39"/>
      <c r="D7" s="8"/>
      <c r="E7" s="8"/>
      <c r="F7" s="39"/>
      <c r="G7" s="39"/>
      <c r="H7" s="8"/>
      <c r="I7" s="58"/>
      <c r="J7" s="58"/>
      <c r="K7" s="58"/>
      <c r="L7" s="58"/>
      <c r="M7" s="10"/>
    </row>
    <row r="8" spans="1:13" ht="12.75" customHeight="1">
      <c r="A8" s="11"/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</row>
    <row r="9" spans="1:22" ht="77.25" customHeight="1">
      <c r="A9" s="1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O9" s="24"/>
      <c r="P9" s="24"/>
      <c r="Q9" s="24"/>
      <c r="R9" s="24"/>
      <c r="S9" s="24"/>
      <c r="T9" s="24"/>
      <c r="U9" s="24"/>
      <c r="V9" s="24"/>
    </row>
    <row r="10" spans="1:22" ht="24" customHeight="1">
      <c r="A10" s="11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O10" s="24"/>
      <c r="P10" s="24"/>
      <c r="Q10" s="24"/>
      <c r="R10" s="24"/>
      <c r="S10" s="24"/>
      <c r="T10" s="24"/>
      <c r="U10" s="24"/>
      <c r="V10" s="24"/>
    </row>
    <row r="11" spans="1:23" ht="15" customHeight="1">
      <c r="A11" s="11"/>
      <c r="B11" s="46" t="s">
        <v>29</v>
      </c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O11" s="24"/>
      <c r="P11" s="24"/>
      <c r="Q11" s="24"/>
      <c r="R11" s="24"/>
      <c r="S11" s="24"/>
      <c r="T11" s="24"/>
      <c r="U11" s="24"/>
      <c r="V11" s="24"/>
      <c r="W11" s="24"/>
    </row>
    <row r="12" spans="1:23" ht="24" customHeight="1">
      <c r="A12" s="11"/>
      <c r="B12" s="15"/>
      <c r="C12" s="48" t="s">
        <v>32</v>
      </c>
      <c r="D12" s="49"/>
      <c r="E12" s="49"/>
      <c r="F12" s="49"/>
      <c r="G12" s="49"/>
      <c r="H12" s="49"/>
      <c r="I12" s="50"/>
      <c r="J12" s="48" t="s">
        <v>38</v>
      </c>
      <c r="K12" s="49"/>
      <c r="L12" s="49"/>
      <c r="M12" s="50"/>
      <c r="O12" s="24"/>
      <c r="P12" s="45"/>
      <c r="Q12" s="45"/>
      <c r="R12" s="45"/>
      <c r="S12" s="45"/>
      <c r="T12" s="45"/>
      <c r="U12" s="45"/>
      <c r="V12" s="45"/>
      <c r="W12" s="24"/>
    </row>
    <row r="13" spans="1:23" ht="31.5" customHeight="1">
      <c r="A13" s="11"/>
      <c r="B13" s="2" t="s">
        <v>4</v>
      </c>
      <c r="C13" s="2" t="s">
        <v>33</v>
      </c>
      <c r="D13" s="16"/>
      <c r="E13" s="2" t="s">
        <v>34</v>
      </c>
      <c r="F13" s="5"/>
      <c r="G13" s="2" t="s">
        <v>35</v>
      </c>
      <c r="H13" s="37" t="s">
        <v>31</v>
      </c>
      <c r="I13" s="37"/>
      <c r="J13" s="18" t="s">
        <v>33</v>
      </c>
      <c r="K13" s="7" t="s">
        <v>34</v>
      </c>
      <c r="L13" s="7" t="s">
        <v>35</v>
      </c>
      <c r="M13" s="7" t="s">
        <v>31</v>
      </c>
      <c r="O13" s="24"/>
      <c r="P13" s="24"/>
      <c r="Q13" s="24"/>
      <c r="R13" s="24"/>
      <c r="S13" s="24"/>
      <c r="T13" s="24"/>
      <c r="U13" s="24"/>
      <c r="V13" s="24"/>
      <c r="W13" s="24"/>
    </row>
    <row r="14" spans="1:23" ht="28.5" customHeight="1">
      <c r="A14" s="11"/>
      <c r="B14" s="1" t="s">
        <v>8</v>
      </c>
      <c r="C14" s="1">
        <v>119759</v>
      </c>
      <c r="D14" s="17"/>
      <c r="E14" s="1">
        <v>2346118.5</v>
      </c>
      <c r="F14" s="3"/>
      <c r="G14" s="1">
        <v>9800000</v>
      </c>
      <c r="H14" s="2"/>
      <c r="I14" s="6">
        <f>C14+E14+G14</f>
        <v>12265877.5</v>
      </c>
      <c r="J14" s="19">
        <v>0</v>
      </c>
      <c r="K14" s="6">
        <v>3560051.7</v>
      </c>
      <c r="L14" s="6">
        <v>0</v>
      </c>
      <c r="M14" s="6">
        <f>J14+K14+L14</f>
        <v>3560051.7</v>
      </c>
      <c r="O14" s="24"/>
      <c r="P14" s="24"/>
      <c r="Q14" s="24"/>
      <c r="R14" s="24"/>
      <c r="S14" s="24"/>
      <c r="T14" s="24"/>
      <c r="U14" s="24"/>
      <c r="V14" s="24"/>
      <c r="W14" s="24"/>
    </row>
    <row r="15" spans="1:23" ht="15" customHeight="1">
      <c r="A15" s="11"/>
      <c r="B15" s="12" t="s">
        <v>30</v>
      </c>
      <c r="C15" s="2">
        <f>C14</f>
        <v>119759</v>
      </c>
      <c r="D15" s="16"/>
      <c r="E15" s="2">
        <f>E14</f>
        <v>2346118.5</v>
      </c>
      <c r="F15" s="5"/>
      <c r="G15" s="2">
        <v>9800000</v>
      </c>
      <c r="H15" s="2"/>
      <c r="I15" s="7">
        <f>I14</f>
        <v>12265877.5</v>
      </c>
      <c r="J15" s="18">
        <f>J14</f>
        <v>0</v>
      </c>
      <c r="K15" s="7">
        <f>K14</f>
        <v>3560051.7</v>
      </c>
      <c r="L15" s="7">
        <v>0</v>
      </c>
      <c r="M15" s="7">
        <f>M14</f>
        <v>3560051.7</v>
      </c>
      <c r="O15" s="24"/>
      <c r="P15" s="24"/>
      <c r="Q15" s="24"/>
      <c r="R15" s="24"/>
      <c r="S15" s="24"/>
      <c r="T15" s="24"/>
      <c r="U15" s="24"/>
      <c r="V15" s="24"/>
      <c r="W15" s="24"/>
    </row>
    <row r="16" spans="1:22" ht="15.75" customHeight="1">
      <c r="A16" s="11"/>
      <c r="B16" s="46" t="s">
        <v>2</v>
      </c>
      <c r="C16" s="57"/>
      <c r="D16" s="57"/>
      <c r="E16" s="57"/>
      <c r="F16" s="57"/>
      <c r="G16" s="57"/>
      <c r="H16" s="57"/>
      <c r="I16" s="57"/>
      <c r="J16" s="46"/>
      <c r="K16" s="46"/>
      <c r="L16" s="46"/>
      <c r="M16" s="46"/>
      <c r="O16" s="24"/>
      <c r="P16" s="24"/>
      <c r="Q16" s="24"/>
      <c r="R16" s="24"/>
      <c r="S16" s="24"/>
      <c r="T16" s="24"/>
      <c r="U16" s="24"/>
      <c r="V16" s="24"/>
    </row>
    <row r="17" spans="1:21" ht="31.5" customHeight="1">
      <c r="A17" s="11"/>
      <c r="B17" s="15"/>
      <c r="C17" s="37" t="s">
        <v>36</v>
      </c>
      <c r="D17" s="37"/>
      <c r="E17" s="37"/>
      <c r="F17" s="37"/>
      <c r="G17" s="37"/>
      <c r="H17" s="37" t="s">
        <v>37</v>
      </c>
      <c r="I17" s="37"/>
      <c r="J17" s="37"/>
      <c r="K17" s="37"/>
      <c r="L17" s="37"/>
      <c r="M17" s="37" t="s">
        <v>3</v>
      </c>
      <c r="O17" s="24"/>
      <c r="P17" s="24"/>
      <c r="Q17" s="5"/>
      <c r="R17" s="5"/>
      <c r="S17" s="5"/>
      <c r="T17" s="24"/>
      <c r="U17" s="24"/>
    </row>
    <row r="18" spans="1:21" ht="108" customHeight="1">
      <c r="A18" s="11"/>
      <c r="B18" s="2" t="s">
        <v>4</v>
      </c>
      <c r="C18" s="2" t="s">
        <v>5</v>
      </c>
      <c r="D18" s="37" t="s">
        <v>6</v>
      </c>
      <c r="E18" s="37"/>
      <c r="F18" s="37" t="s">
        <v>31</v>
      </c>
      <c r="G18" s="37"/>
      <c r="H18" s="37" t="s">
        <v>5</v>
      </c>
      <c r="I18" s="37"/>
      <c r="J18" s="2" t="s">
        <v>6</v>
      </c>
      <c r="K18" s="2" t="s">
        <v>7</v>
      </c>
      <c r="L18" s="2" t="s">
        <v>31</v>
      </c>
      <c r="M18" s="37"/>
      <c r="O18" s="24"/>
      <c r="P18" s="3"/>
      <c r="Q18" s="3"/>
      <c r="R18" s="3"/>
      <c r="S18" s="4"/>
      <c r="T18" s="24"/>
      <c r="U18" s="24"/>
    </row>
    <row r="19" spans="1:21" ht="66" customHeight="1">
      <c r="A19" s="11"/>
      <c r="B19" s="1" t="s">
        <v>9</v>
      </c>
      <c r="C19" s="1">
        <v>0</v>
      </c>
      <c r="D19" s="36">
        <v>64425</v>
      </c>
      <c r="E19" s="36"/>
      <c r="F19" s="37">
        <f>SUM(C19:E19)</f>
        <v>64425</v>
      </c>
      <c r="G19" s="37"/>
      <c r="H19" s="36">
        <v>0</v>
      </c>
      <c r="I19" s="36"/>
      <c r="J19" s="1">
        <v>38289</v>
      </c>
      <c r="K19" s="1">
        <v>287010</v>
      </c>
      <c r="L19" s="2">
        <f aca="true" t="shared" si="0" ref="L19:L26">SUM(H19:K19)</f>
        <v>325299</v>
      </c>
      <c r="M19" s="2">
        <f aca="true" t="shared" si="1" ref="M19:M26">SUM(F19+L19)</f>
        <v>389724</v>
      </c>
      <c r="O19" s="24"/>
      <c r="P19" s="24"/>
      <c r="Q19" s="24"/>
      <c r="R19" s="24"/>
      <c r="S19" s="24"/>
      <c r="T19" s="24"/>
      <c r="U19" s="24"/>
    </row>
    <row r="20" spans="1:13" ht="51.75" customHeight="1">
      <c r="A20" s="11"/>
      <c r="B20" s="1" t="s">
        <v>10</v>
      </c>
      <c r="C20" s="1">
        <v>0</v>
      </c>
      <c r="D20" s="36">
        <v>103425</v>
      </c>
      <c r="E20" s="36"/>
      <c r="F20" s="37">
        <f aca="true" t="shared" si="2" ref="F20:F26">SUM(C20:E20)</f>
        <v>103425</v>
      </c>
      <c r="G20" s="37"/>
      <c r="H20" s="36">
        <v>0</v>
      </c>
      <c r="I20" s="36"/>
      <c r="J20" s="1">
        <v>38289</v>
      </c>
      <c r="K20" s="1">
        <v>182813</v>
      </c>
      <c r="L20" s="2">
        <f t="shared" si="0"/>
        <v>221102</v>
      </c>
      <c r="M20" s="2">
        <f t="shared" si="1"/>
        <v>324527</v>
      </c>
    </row>
    <row r="21" spans="1:13" ht="63.75">
      <c r="A21" s="11"/>
      <c r="B21" s="1" t="s">
        <v>11</v>
      </c>
      <c r="C21" s="1">
        <v>0</v>
      </c>
      <c r="D21" s="36">
        <v>64425</v>
      </c>
      <c r="E21" s="36"/>
      <c r="F21" s="37">
        <f t="shared" si="2"/>
        <v>64425</v>
      </c>
      <c r="G21" s="37"/>
      <c r="H21" s="36">
        <v>0</v>
      </c>
      <c r="I21" s="36"/>
      <c r="J21" s="1">
        <v>38289</v>
      </c>
      <c r="K21" s="1">
        <v>222122</v>
      </c>
      <c r="L21" s="2">
        <f t="shared" si="0"/>
        <v>260411</v>
      </c>
      <c r="M21" s="2">
        <f t="shared" si="1"/>
        <v>324836</v>
      </c>
    </row>
    <row r="22" spans="1:13" ht="63.75">
      <c r="A22" s="14"/>
      <c r="B22" s="1" t="s">
        <v>12</v>
      </c>
      <c r="C22" s="1">
        <v>0</v>
      </c>
      <c r="D22" s="36">
        <v>30492</v>
      </c>
      <c r="E22" s="36"/>
      <c r="F22" s="37">
        <f t="shared" si="2"/>
        <v>30492</v>
      </c>
      <c r="G22" s="37"/>
      <c r="H22" s="36">
        <v>0</v>
      </c>
      <c r="I22" s="36"/>
      <c r="J22" s="1">
        <v>18961.6</v>
      </c>
      <c r="K22" s="1">
        <v>0</v>
      </c>
      <c r="L22" s="2">
        <f t="shared" si="0"/>
        <v>18961.6</v>
      </c>
      <c r="M22" s="2">
        <f t="shared" si="1"/>
        <v>49453.6</v>
      </c>
    </row>
    <row r="23" spans="1:13" ht="63.75">
      <c r="A23" s="14"/>
      <c r="B23" s="1" t="s">
        <v>13</v>
      </c>
      <c r="C23" s="1">
        <v>0</v>
      </c>
      <c r="D23" s="36">
        <v>59925</v>
      </c>
      <c r="E23" s="36"/>
      <c r="F23" s="37">
        <f t="shared" si="2"/>
        <v>59925</v>
      </c>
      <c r="G23" s="37"/>
      <c r="H23" s="36">
        <v>0</v>
      </c>
      <c r="I23" s="36"/>
      <c r="J23" s="1">
        <v>38289</v>
      </c>
      <c r="K23" s="1">
        <v>430512</v>
      </c>
      <c r="L23" s="2">
        <f t="shared" si="0"/>
        <v>468801</v>
      </c>
      <c r="M23" s="2">
        <f t="shared" si="1"/>
        <v>528726</v>
      </c>
    </row>
    <row r="24" spans="1:13" ht="63.75">
      <c r="A24" s="24"/>
      <c r="B24" s="1" t="s">
        <v>14</v>
      </c>
      <c r="C24" s="1">
        <v>0</v>
      </c>
      <c r="D24" s="36">
        <v>87132</v>
      </c>
      <c r="E24" s="36"/>
      <c r="F24" s="37">
        <f t="shared" si="2"/>
        <v>87132</v>
      </c>
      <c r="G24" s="37"/>
      <c r="H24" s="36">
        <v>0</v>
      </c>
      <c r="I24" s="36"/>
      <c r="J24" s="1">
        <v>49592.8</v>
      </c>
      <c r="K24" s="1">
        <v>157235</v>
      </c>
      <c r="L24" s="2">
        <f t="shared" si="0"/>
        <v>206827.8</v>
      </c>
      <c r="M24" s="2">
        <f t="shared" si="1"/>
        <v>293959.8</v>
      </c>
    </row>
    <row r="25" spans="2:13" ht="76.5">
      <c r="B25" s="1" t="s">
        <v>15</v>
      </c>
      <c r="C25" s="1">
        <v>0</v>
      </c>
      <c r="D25" s="36">
        <v>77925</v>
      </c>
      <c r="E25" s="36"/>
      <c r="F25" s="37">
        <f t="shared" si="2"/>
        <v>77925</v>
      </c>
      <c r="G25" s="37"/>
      <c r="H25" s="36">
        <v>0</v>
      </c>
      <c r="I25" s="36"/>
      <c r="J25" s="1">
        <v>38289</v>
      </c>
      <c r="K25" s="1">
        <v>146250</v>
      </c>
      <c r="L25" s="2">
        <f t="shared" si="0"/>
        <v>184539</v>
      </c>
      <c r="M25" s="2">
        <f t="shared" si="1"/>
        <v>262464</v>
      </c>
    </row>
    <row r="26" spans="2:13" ht="63.75">
      <c r="B26" s="1" t="s">
        <v>16</v>
      </c>
      <c r="C26" s="1">
        <v>0</v>
      </c>
      <c r="D26" s="36">
        <v>42492</v>
      </c>
      <c r="E26" s="36"/>
      <c r="F26" s="37">
        <f t="shared" si="2"/>
        <v>42492</v>
      </c>
      <c r="G26" s="37"/>
      <c r="H26" s="36">
        <v>0</v>
      </c>
      <c r="I26" s="36"/>
      <c r="J26" s="1">
        <v>18961.6</v>
      </c>
      <c r="K26" s="1">
        <v>260278</v>
      </c>
      <c r="L26" s="2">
        <f t="shared" si="0"/>
        <v>279239.6</v>
      </c>
      <c r="M26" s="2">
        <f t="shared" si="1"/>
        <v>321731.6</v>
      </c>
    </row>
    <row r="27" spans="2:13" ht="12.75">
      <c r="B27" s="2" t="s">
        <v>1</v>
      </c>
      <c r="C27" s="2">
        <f>SUM(C19:C26)</f>
        <v>0</v>
      </c>
      <c r="D27" s="37">
        <f>SUM(D19:E26)</f>
        <v>530241</v>
      </c>
      <c r="E27" s="37"/>
      <c r="F27" s="37">
        <f>SUM(C27+D27)</f>
        <v>530241</v>
      </c>
      <c r="G27" s="37"/>
      <c r="H27" s="37">
        <f>SUM(H19:I26)</f>
        <v>0</v>
      </c>
      <c r="I27" s="37"/>
      <c r="J27" s="2">
        <f>SUM(J19:J26)</f>
        <v>278961</v>
      </c>
      <c r="K27" s="2">
        <f>SUM(K19:K26)</f>
        <v>1686220</v>
      </c>
      <c r="L27" s="2">
        <f>SUM(L19:L26)</f>
        <v>1965181</v>
      </c>
      <c r="M27" s="2">
        <f>SUM(M19:M26)</f>
        <v>2495422.0000000005</v>
      </c>
    </row>
    <row r="28" spans="2:13" ht="15.75" customHeight="1">
      <c r="B28" s="42" t="s">
        <v>17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4"/>
    </row>
    <row r="29" spans="2:13" ht="29.25" customHeight="1">
      <c r="B29" s="2" t="s">
        <v>4</v>
      </c>
      <c r="C29" s="40" t="s">
        <v>18</v>
      </c>
      <c r="D29" s="41"/>
      <c r="E29" s="41"/>
      <c r="F29" s="21"/>
      <c r="G29" s="16" t="s">
        <v>31</v>
      </c>
      <c r="H29" s="20"/>
      <c r="I29" s="37" t="s">
        <v>28</v>
      </c>
      <c r="J29" s="37"/>
      <c r="K29" s="37"/>
      <c r="L29" s="2" t="s">
        <v>31</v>
      </c>
      <c r="M29" s="2" t="s">
        <v>3</v>
      </c>
    </row>
    <row r="30" spans="2:13" ht="76.5">
      <c r="B30" s="1" t="s">
        <v>19</v>
      </c>
      <c r="C30" s="36">
        <v>216090</v>
      </c>
      <c r="D30" s="36"/>
      <c r="E30" s="36">
        <v>82711</v>
      </c>
      <c r="F30" s="36"/>
      <c r="G30" s="37">
        <f>SUM(C30:F30)</f>
        <v>298801</v>
      </c>
      <c r="H30" s="37"/>
      <c r="I30" s="1">
        <v>216090</v>
      </c>
      <c r="J30" s="1">
        <v>45945.8</v>
      </c>
      <c r="K30" s="1">
        <v>229983</v>
      </c>
      <c r="L30" s="2">
        <f>SUM(I30:K30)</f>
        <v>492018.8</v>
      </c>
      <c r="M30" s="2">
        <f aca="true" t="shared" si="3" ref="M30:M38">SUM(G30+L30)</f>
        <v>790819.8</v>
      </c>
    </row>
    <row r="31" spans="2:13" ht="63.75" customHeight="1">
      <c r="B31" s="1" t="s">
        <v>27</v>
      </c>
      <c r="C31" s="36">
        <v>0</v>
      </c>
      <c r="D31" s="36"/>
      <c r="E31" s="36">
        <v>93495</v>
      </c>
      <c r="F31" s="36"/>
      <c r="G31" s="37">
        <f>SUM(D31:F31)</f>
        <v>93495</v>
      </c>
      <c r="H31" s="37"/>
      <c r="I31" s="1">
        <v>0</v>
      </c>
      <c r="J31" s="1">
        <v>53604.6</v>
      </c>
      <c r="K31" s="1">
        <v>365625</v>
      </c>
      <c r="L31" s="2">
        <f aca="true" t="shared" si="4" ref="L31:L38">SUM(I31:K31)</f>
        <v>419229.6</v>
      </c>
      <c r="M31" s="2">
        <f t="shared" si="3"/>
        <v>512724.6</v>
      </c>
    </row>
    <row r="32" spans="2:13" ht="51">
      <c r="B32" s="1" t="s">
        <v>20</v>
      </c>
      <c r="C32" s="36">
        <v>198082.5</v>
      </c>
      <c r="D32" s="36"/>
      <c r="E32" s="36">
        <v>108859</v>
      </c>
      <c r="F32" s="36"/>
      <c r="G32" s="37">
        <f>C32+E32</f>
        <v>306941.5</v>
      </c>
      <c r="H32" s="37"/>
      <c r="I32" s="1">
        <v>198082.5</v>
      </c>
      <c r="J32" s="1">
        <v>57615.4</v>
      </c>
      <c r="K32" s="1">
        <v>282269</v>
      </c>
      <c r="L32" s="2">
        <f t="shared" si="4"/>
        <v>537966.9</v>
      </c>
      <c r="M32" s="2">
        <f t="shared" si="3"/>
        <v>844908.4</v>
      </c>
    </row>
    <row r="33" spans="2:13" ht="50.25" customHeight="1">
      <c r="B33" s="1" t="s">
        <v>21</v>
      </c>
      <c r="C33" s="36">
        <v>0</v>
      </c>
      <c r="D33" s="36"/>
      <c r="E33" s="36">
        <v>159991</v>
      </c>
      <c r="F33" s="36"/>
      <c r="G33" s="37">
        <f>SUM(D33:F33)</f>
        <v>159991</v>
      </c>
      <c r="H33" s="37"/>
      <c r="I33" s="1">
        <v>0</v>
      </c>
      <c r="J33" s="1">
        <v>107208.2</v>
      </c>
      <c r="K33" s="1">
        <v>209647</v>
      </c>
      <c r="L33" s="2">
        <f t="shared" si="4"/>
        <v>316855.2</v>
      </c>
      <c r="M33" s="2">
        <f t="shared" si="3"/>
        <v>476846.2</v>
      </c>
    </row>
    <row r="34" spans="2:13" ht="63.75">
      <c r="B34" s="1" t="s">
        <v>22</v>
      </c>
      <c r="C34" s="36">
        <v>0</v>
      </c>
      <c r="D34" s="36"/>
      <c r="E34" s="36">
        <v>46140</v>
      </c>
      <c r="F34" s="36"/>
      <c r="G34" s="37">
        <f>SUM(D34:F34)</f>
        <v>46140</v>
      </c>
      <c r="H34" s="37"/>
      <c r="I34" s="1">
        <v>0</v>
      </c>
      <c r="J34" s="1">
        <v>30631.2</v>
      </c>
      <c r="K34" s="1">
        <v>365625</v>
      </c>
      <c r="L34" s="2">
        <f t="shared" si="4"/>
        <v>396256.2</v>
      </c>
      <c r="M34" s="2">
        <f t="shared" si="3"/>
        <v>442396.2</v>
      </c>
    </row>
    <row r="35" spans="2:13" ht="54.75" customHeight="1">
      <c r="B35" s="1" t="s">
        <v>23</v>
      </c>
      <c r="C35" s="36">
        <v>0</v>
      </c>
      <c r="D35" s="36"/>
      <c r="E35" s="36">
        <v>30000</v>
      </c>
      <c r="F35" s="36"/>
      <c r="G35" s="37">
        <f>SUM(C35:F35)</f>
        <v>30000</v>
      </c>
      <c r="H35" s="37"/>
      <c r="I35" s="1">
        <v>0</v>
      </c>
      <c r="J35" s="1">
        <v>0</v>
      </c>
      <c r="K35" s="1">
        <v>313528</v>
      </c>
      <c r="L35" s="2">
        <f t="shared" si="4"/>
        <v>313528</v>
      </c>
      <c r="M35" s="2">
        <f t="shared" si="3"/>
        <v>343528</v>
      </c>
    </row>
    <row r="36" spans="2:13" ht="76.5">
      <c r="B36" s="1" t="s">
        <v>24</v>
      </c>
      <c r="C36" s="36">
        <v>270112.5</v>
      </c>
      <c r="D36" s="36"/>
      <c r="E36" s="36">
        <v>21000</v>
      </c>
      <c r="F36" s="36"/>
      <c r="G36" s="37">
        <f>SUM(C36:F36)</f>
        <v>291112.5</v>
      </c>
      <c r="H36" s="37"/>
      <c r="I36" s="1">
        <v>270112.5</v>
      </c>
      <c r="J36" s="1">
        <v>0</v>
      </c>
      <c r="K36" s="1">
        <v>209019</v>
      </c>
      <c r="L36" s="2">
        <f t="shared" si="4"/>
        <v>479131.5</v>
      </c>
      <c r="M36" s="2">
        <f t="shared" si="3"/>
        <v>770244</v>
      </c>
    </row>
    <row r="37" spans="2:13" ht="52.5" customHeight="1">
      <c r="B37" s="1" t="s">
        <v>25</v>
      </c>
      <c r="C37" s="36">
        <v>234097.5</v>
      </c>
      <c r="D37" s="36"/>
      <c r="E37" s="36">
        <v>172718</v>
      </c>
      <c r="F37" s="36"/>
      <c r="G37" s="37">
        <f>SUM(C37:F37)</f>
        <v>406815.5</v>
      </c>
      <c r="H37" s="37"/>
      <c r="I37" s="1">
        <v>234097.5</v>
      </c>
      <c r="J37" s="1">
        <v>115230.8</v>
      </c>
      <c r="K37" s="1">
        <v>365940</v>
      </c>
      <c r="L37" s="2">
        <f t="shared" si="4"/>
        <v>715268.3</v>
      </c>
      <c r="M37" s="2">
        <f t="shared" si="3"/>
        <v>1122083.8</v>
      </c>
    </row>
    <row r="38" spans="2:13" ht="41.25" customHeight="1">
      <c r="B38" s="1" t="s">
        <v>26</v>
      </c>
      <c r="C38" s="36">
        <v>7575500</v>
      </c>
      <c r="D38" s="36"/>
      <c r="E38" s="36">
        <v>0</v>
      </c>
      <c r="F38" s="36"/>
      <c r="G38" s="37">
        <f>SUM(C38:F38)</f>
        <v>7575500</v>
      </c>
      <c r="H38" s="37"/>
      <c r="I38" s="1">
        <v>6210008.8</v>
      </c>
      <c r="J38" s="1">
        <v>0</v>
      </c>
      <c r="K38" s="1">
        <v>0</v>
      </c>
      <c r="L38" s="2">
        <f t="shared" si="4"/>
        <v>6210008.8</v>
      </c>
      <c r="M38" s="2">
        <f t="shared" si="3"/>
        <v>13785508.8</v>
      </c>
    </row>
    <row r="39" spans="2:13" ht="12.75">
      <c r="B39" s="2" t="s">
        <v>1</v>
      </c>
      <c r="C39" s="37">
        <f>SUM(C30:D38)</f>
        <v>8493882.5</v>
      </c>
      <c r="D39" s="37"/>
      <c r="E39" s="37">
        <f>SUM(E30:F38)</f>
        <v>714914</v>
      </c>
      <c r="F39" s="37"/>
      <c r="G39" s="37">
        <f>SUM(C39+E39)</f>
        <v>9208796.5</v>
      </c>
      <c r="H39" s="37"/>
      <c r="I39" s="2">
        <f>SUM(I30:I38)</f>
        <v>7128391.3</v>
      </c>
      <c r="J39" s="2">
        <f>SUM(J30:J38)</f>
        <v>410236</v>
      </c>
      <c r="K39" s="2">
        <f>SUM(K30:K38)</f>
        <v>2341636</v>
      </c>
      <c r="L39" s="2">
        <f>SUM(I39+J39+K39)</f>
        <v>9880263.3</v>
      </c>
      <c r="M39" s="2">
        <f>SUM(M30:M38)</f>
        <v>19089059.8</v>
      </c>
    </row>
    <row r="40" spans="2:13" ht="16.5" thickBot="1">
      <c r="B40" s="52" t="s">
        <v>42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</row>
    <row r="41" spans="2:13" ht="27.75" customHeight="1">
      <c r="B41" s="25"/>
      <c r="C41" s="60" t="s">
        <v>32</v>
      </c>
      <c r="D41" s="60"/>
      <c r="E41" s="60"/>
      <c r="F41" s="60"/>
      <c r="G41" s="60"/>
      <c r="H41" s="60"/>
      <c r="I41" s="60"/>
      <c r="J41" s="60" t="s">
        <v>38</v>
      </c>
      <c r="K41" s="60"/>
      <c r="L41" s="60"/>
      <c r="M41" s="61"/>
    </row>
    <row r="42" spans="2:13" ht="27.75" customHeight="1">
      <c r="B42" s="55" t="s">
        <v>4</v>
      </c>
      <c r="C42" s="40" t="s">
        <v>33</v>
      </c>
      <c r="D42" s="41"/>
      <c r="E42" s="75"/>
      <c r="F42" s="2"/>
      <c r="G42" s="37" t="s">
        <v>31</v>
      </c>
      <c r="H42" s="37"/>
      <c r="I42" s="37"/>
      <c r="J42" s="2" t="s">
        <v>33</v>
      </c>
      <c r="K42" s="2" t="s">
        <v>33</v>
      </c>
      <c r="L42" s="37" t="s">
        <v>31</v>
      </c>
      <c r="M42" s="73" t="s">
        <v>3</v>
      </c>
    </row>
    <row r="43" spans="2:13" ht="51.75" thickBot="1">
      <c r="B43" s="56"/>
      <c r="C43" s="67" t="s">
        <v>6</v>
      </c>
      <c r="D43" s="68"/>
      <c r="E43" s="68"/>
      <c r="F43" s="35"/>
      <c r="G43" s="66"/>
      <c r="H43" s="66"/>
      <c r="I43" s="66"/>
      <c r="J43" s="26" t="s">
        <v>6</v>
      </c>
      <c r="K43" s="26" t="s">
        <v>7</v>
      </c>
      <c r="L43" s="66"/>
      <c r="M43" s="74"/>
    </row>
    <row r="44" spans="2:13" ht="25.5">
      <c r="B44" s="27" t="s">
        <v>44</v>
      </c>
      <c r="C44" s="76">
        <v>211785</v>
      </c>
      <c r="D44" s="77"/>
      <c r="E44" s="78"/>
      <c r="F44" s="28"/>
      <c r="G44" s="62">
        <f>C44</f>
        <v>211785</v>
      </c>
      <c r="H44" s="45"/>
      <c r="I44" s="63"/>
      <c r="J44" s="28">
        <v>211785</v>
      </c>
      <c r="K44" s="28">
        <v>0</v>
      </c>
      <c r="L44" s="28">
        <f>J44+K44</f>
        <v>211785</v>
      </c>
      <c r="M44" s="28">
        <f>G44+L44</f>
        <v>423570</v>
      </c>
    </row>
    <row r="45" spans="2:13" ht="51">
      <c r="B45" s="1" t="s">
        <v>43</v>
      </c>
      <c r="C45" s="40">
        <v>0</v>
      </c>
      <c r="D45" s="41"/>
      <c r="E45" s="75"/>
      <c r="F45" s="2"/>
      <c r="G45" s="40">
        <v>0</v>
      </c>
      <c r="H45" s="41"/>
      <c r="I45" s="75"/>
      <c r="J45" s="2">
        <v>0</v>
      </c>
      <c r="K45" s="2">
        <v>182719</v>
      </c>
      <c r="L45" s="2">
        <f>J45+K45</f>
        <v>182719</v>
      </c>
      <c r="M45" s="2">
        <f>G45+L45</f>
        <v>182719</v>
      </c>
    </row>
    <row r="46" spans="2:13" ht="13.5" thickBot="1">
      <c r="B46" s="33" t="s">
        <v>1</v>
      </c>
      <c r="C46" s="67">
        <f>C44+C45</f>
        <v>211785</v>
      </c>
      <c r="D46" s="68"/>
      <c r="E46" s="69"/>
      <c r="F46" s="28">
        <f>F44</f>
        <v>0</v>
      </c>
      <c r="G46" s="62">
        <f>G44+G45</f>
        <v>211785</v>
      </c>
      <c r="H46" s="45"/>
      <c r="I46" s="63"/>
      <c r="J46" s="28">
        <f>J44+J45</f>
        <v>211785</v>
      </c>
      <c r="K46" s="28">
        <f>K44+K45</f>
        <v>182719</v>
      </c>
      <c r="L46" s="28">
        <f>L44+L45</f>
        <v>394504</v>
      </c>
      <c r="M46" s="34">
        <f>M44+M45</f>
        <v>606289</v>
      </c>
    </row>
    <row r="47" spans="2:13" ht="27.75" customHeight="1" thickBot="1">
      <c r="B47" s="29" t="s">
        <v>0</v>
      </c>
      <c r="C47" s="70" t="s">
        <v>40</v>
      </c>
      <c r="D47" s="71"/>
      <c r="E47" s="72"/>
      <c r="F47" s="30"/>
      <c r="G47" s="65">
        <f>G39+F27+I15++G46</f>
        <v>22216700</v>
      </c>
      <c r="H47" s="65"/>
      <c r="I47" s="65"/>
      <c r="J47" s="64" t="s">
        <v>41</v>
      </c>
      <c r="K47" s="64"/>
      <c r="L47" s="31">
        <f>L39+L27+M15+L46</f>
        <v>15800000</v>
      </c>
      <c r="M47" s="32">
        <f>SUM(G47+L47)</f>
        <v>38016700</v>
      </c>
    </row>
    <row r="48" spans="2:13" ht="1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ht="15.75">
      <c r="B49" s="13"/>
    </row>
    <row r="50" ht="15.75">
      <c r="B50" s="13"/>
    </row>
  </sheetData>
  <sheetProtection/>
  <mergeCells count="105">
    <mergeCell ref="M42:M43"/>
    <mergeCell ref="G45:I45"/>
    <mergeCell ref="C42:E42"/>
    <mergeCell ref="C43:E43"/>
    <mergeCell ref="C44:E44"/>
    <mergeCell ref="C45:E45"/>
    <mergeCell ref="C41:I41"/>
    <mergeCell ref="J41:M41"/>
    <mergeCell ref="G44:I44"/>
    <mergeCell ref="G46:I46"/>
    <mergeCell ref="J47:K47"/>
    <mergeCell ref="G47:I47"/>
    <mergeCell ref="G42:I43"/>
    <mergeCell ref="C46:E46"/>
    <mergeCell ref="C47:E47"/>
    <mergeCell ref="L42:L43"/>
    <mergeCell ref="B1:C1"/>
    <mergeCell ref="F1:G1"/>
    <mergeCell ref="I7:L7"/>
    <mergeCell ref="B2:C2"/>
    <mergeCell ref="F2:G2"/>
    <mergeCell ref="B3:C3"/>
    <mergeCell ref="F3:G3"/>
    <mergeCell ref="I1:L4"/>
    <mergeCell ref="B40:M40"/>
    <mergeCell ref="B42:B43"/>
    <mergeCell ref="B4:C4"/>
    <mergeCell ref="F7:G7"/>
    <mergeCell ref="B7:C7"/>
    <mergeCell ref="B16:M16"/>
    <mergeCell ref="C17:G17"/>
    <mergeCell ref="H17:L17"/>
    <mergeCell ref="M17:M18"/>
    <mergeCell ref="D18:E18"/>
    <mergeCell ref="P12:V12"/>
    <mergeCell ref="B11:M11"/>
    <mergeCell ref="K6:M6"/>
    <mergeCell ref="J12:M12"/>
    <mergeCell ref="H13:I13"/>
    <mergeCell ref="C12:I12"/>
    <mergeCell ref="B8:M9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B28:M28"/>
    <mergeCell ref="D25:E25"/>
    <mergeCell ref="F25:G25"/>
    <mergeCell ref="H25:I25"/>
    <mergeCell ref="D26:E26"/>
    <mergeCell ref="F26:G26"/>
    <mergeCell ref="H26:I26"/>
    <mergeCell ref="C38:D38"/>
    <mergeCell ref="E39:F39"/>
    <mergeCell ref="G36:H36"/>
    <mergeCell ref="G33:H33"/>
    <mergeCell ref="C30:D30"/>
    <mergeCell ref="E30:F30"/>
    <mergeCell ref="G30:H30"/>
    <mergeCell ref="C31:D31"/>
    <mergeCell ref="E31:F31"/>
    <mergeCell ref="G31:H31"/>
    <mergeCell ref="E33:F33"/>
    <mergeCell ref="C35:D35"/>
    <mergeCell ref="E35:F35"/>
    <mergeCell ref="G35:H35"/>
    <mergeCell ref="C36:D36"/>
    <mergeCell ref="E36:F36"/>
    <mergeCell ref="C33:D33"/>
    <mergeCell ref="A2:A4"/>
    <mergeCell ref="F4:G4"/>
    <mergeCell ref="C32:D32"/>
    <mergeCell ref="E32:F32"/>
    <mergeCell ref="G32:H32"/>
    <mergeCell ref="D27:E27"/>
    <mergeCell ref="F27:G27"/>
    <mergeCell ref="H27:I27"/>
    <mergeCell ref="I29:K29"/>
    <mergeCell ref="C29:E29"/>
    <mergeCell ref="C37:D37"/>
    <mergeCell ref="E37:F37"/>
    <mergeCell ref="G38:H38"/>
    <mergeCell ref="E38:F38"/>
    <mergeCell ref="C39:D39"/>
    <mergeCell ref="C34:D34"/>
    <mergeCell ref="E34:F34"/>
    <mergeCell ref="G34:H34"/>
    <mergeCell ref="G39:H39"/>
    <mergeCell ref="G37:H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  <rowBreaks count="1" manualBreakCount="1">
    <brk id="27" min="1" max="12" man="1"/>
  </rowBreaks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luba</cp:lastModifiedBy>
  <cp:lastPrinted>2021-05-31T08:44:10Z</cp:lastPrinted>
  <dcterms:created xsi:type="dcterms:W3CDTF">2007-11-15T03:34:46Z</dcterms:created>
  <dcterms:modified xsi:type="dcterms:W3CDTF">2021-05-31T08:45:08Z</dcterms:modified>
  <cp:category/>
  <cp:version/>
  <cp:contentType/>
  <cp:contentStatus/>
</cp:coreProperties>
</file>