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5600" windowHeight="11760"/>
  </bookViews>
  <sheets>
    <sheet name="Кровля сцена" sheetId="5" r:id="rId1"/>
    <sheet name="Лист1" sheetId="6" r:id="rId2"/>
  </sheets>
  <calcPr calcId="124519"/>
</workbook>
</file>

<file path=xl/calcChain.xml><?xml version="1.0" encoding="utf-8"?>
<calcChain xmlns="http://schemas.openxmlformats.org/spreadsheetml/2006/main">
  <c r="C36" i="5"/>
  <c r="C35"/>
  <c r="C26"/>
  <c r="C18"/>
  <c r="C17"/>
  <c r="J50"/>
  <c r="I50"/>
  <c r="H50"/>
  <c r="G50"/>
  <c r="F50"/>
  <c r="G35"/>
  <c r="C58"/>
  <c r="C57"/>
  <c r="F56"/>
  <c r="E56"/>
  <c r="D56"/>
  <c r="C56"/>
  <c r="C55"/>
  <c r="C54"/>
  <c r="C53" s="1"/>
  <c r="J53"/>
  <c r="I53"/>
  <c r="H53"/>
  <c r="F53"/>
  <c r="E53"/>
  <c r="D53"/>
  <c r="C52"/>
  <c r="C51"/>
  <c r="E50"/>
  <c r="D50"/>
  <c r="J49"/>
  <c r="G49"/>
  <c r="F49"/>
  <c r="E49"/>
  <c r="D49"/>
  <c r="J48"/>
  <c r="I48"/>
  <c r="H48"/>
  <c r="G48"/>
  <c r="G13" s="1"/>
  <c r="F48"/>
  <c r="E48"/>
  <c r="D48"/>
  <c r="C48"/>
  <c r="J47"/>
  <c r="I47"/>
  <c r="H47"/>
  <c r="G47"/>
  <c r="F47"/>
  <c r="E47"/>
  <c r="D47"/>
  <c r="C47"/>
  <c r="J46"/>
  <c r="I46"/>
  <c r="H46"/>
  <c r="G46"/>
  <c r="F46"/>
  <c r="E46"/>
  <c r="D46"/>
  <c r="C46"/>
  <c r="J42"/>
  <c r="I42"/>
  <c r="H42"/>
  <c r="G42"/>
  <c r="F42"/>
  <c r="E42"/>
  <c r="D42"/>
  <c r="C42"/>
  <c r="C41"/>
  <c r="C40"/>
  <c r="C39"/>
  <c r="J38"/>
  <c r="I38"/>
  <c r="H38"/>
  <c r="G38"/>
  <c r="F38"/>
  <c r="E38"/>
  <c r="D38"/>
  <c r="C37"/>
  <c r="J35"/>
  <c r="F35"/>
  <c r="E35"/>
  <c r="D35"/>
  <c r="C34"/>
  <c r="C33"/>
  <c r="C32"/>
  <c r="J31"/>
  <c r="I31"/>
  <c r="H31"/>
  <c r="G31"/>
  <c r="F31"/>
  <c r="E31"/>
  <c r="D31"/>
  <c r="C30"/>
  <c r="C29"/>
  <c r="C27" s="1"/>
  <c r="C28"/>
  <c r="J27"/>
  <c r="F27"/>
  <c r="E27"/>
  <c r="E26" s="1"/>
  <c r="D27"/>
  <c r="J26"/>
  <c r="I26"/>
  <c r="F26"/>
  <c r="C25"/>
  <c r="F24"/>
  <c r="C24" s="1"/>
  <c r="C23"/>
  <c r="F22"/>
  <c r="F21" s="1"/>
  <c r="F20" s="1"/>
  <c r="C22"/>
  <c r="J21"/>
  <c r="I21"/>
  <c r="H21"/>
  <c r="G21"/>
  <c r="E21"/>
  <c r="D21"/>
  <c r="J20"/>
  <c r="I20"/>
  <c r="H20"/>
  <c r="G20"/>
  <c r="E20"/>
  <c r="D20"/>
  <c r="J19"/>
  <c r="I19"/>
  <c r="H19"/>
  <c r="G19"/>
  <c r="F19"/>
  <c r="E19"/>
  <c r="D19"/>
  <c r="C19"/>
  <c r="C16" s="1"/>
  <c r="J18"/>
  <c r="I18"/>
  <c r="H18"/>
  <c r="F18"/>
  <c r="E18"/>
  <c r="D18"/>
  <c r="J17"/>
  <c r="J16" s="1"/>
  <c r="I17"/>
  <c r="I12" s="1"/>
  <c r="H17"/>
  <c r="E17"/>
  <c r="E16" s="1"/>
  <c r="D17"/>
  <c r="D12" s="1"/>
  <c r="H16"/>
  <c r="G16"/>
  <c r="J14"/>
  <c r="I14"/>
  <c r="H14"/>
  <c r="G14"/>
  <c r="F14"/>
  <c r="E14"/>
  <c r="D14"/>
  <c r="C14"/>
  <c r="I13"/>
  <c r="H13"/>
  <c r="F13"/>
  <c r="E13"/>
  <c r="D13"/>
  <c r="J12"/>
  <c r="H12"/>
  <c r="H11" s="1"/>
  <c r="E12"/>
  <c r="E11"/>
  <c r="I11" l="1"/>
  <c r="D26"/>
  <c r="C38"/>
  <c r="H26"/>
  <c r="J13"/>
  <c r="C13" s="1"/>
  <c r="I49"/>
  <c r="J11"/>
  <c r="G11"/>
  <c r="C21"/>
  <c r="C20" s="1"/>
  <c r="C31"/>
  <c r="C50"/>
  <c r="C49" s="1"/>
  <c r="G26"/>
  <c r="D11"/>
  <c r="I16"/>
  <c r="F17"/>
  <c r="D16"/>
  <c r="F16" l="1"/>
  <c r="F12"/>
  <c r="F11" l="1"/>
  <c r="C11" s="1"/>
  <c r="C12"/>
</calcChain>
</file>

<file path=xl/sharedStrings.xml><?xml version="1.0" encoding="utf-8"?>
<sst xmlns="http://schemas.openxmlformats.org/spreadsheetml/2006/main" count="73" uniqueCount="45">
  <si>
    <t>ПЛАН МЕРОПРИЯТИЙ ПО ВЫПОЛНЕНИЮ МУНИЦИПАЛЬНОЙ ПРОГРАММЫ</t>
  </si>
  <si>
    <t>"РАЗВИТИЕ ФИЗИЧЕСКОЙ КУЛЬТУРЫ И СПОРТА В АСБЕСТОВСКОМ ГОРОДСКОМ ОКРУГЕ</t>
  </si>
  <si>
    <t>№</t>
  </si>
  <si>
    <t>Наименование мероприятия. Источники расходов на финансирование</t>
  </si>
  <si>
    <t>Объем расходов на выполнение мероприятия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</si>
  <si>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</si>
  <si>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</si>
  <si>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Областной бюджет</t>
  </si>
  <si>
    <t>Местный бюджет</t>
  </si>
  <si>
    <t>Внебюджетные источники</t>
  </si>
  <si>
    <t>Капитальные вложения:</t>
  </si>
  <si>
    <t>10,11,12</t>
  </si>
  <si>
    <t>Прочие нужды:</t>
  </si>
  <si>
    <t>7,8,9,12,13,14</t>
  </si>
  <si>
    <t>4,5,12</t>
  </si>
  <si>
    <r>
      <t xml:space="preserve">Мероприятие 1. </t>
    </r>
    <r>
      <rPr>
        <sz val="12"/>
        <rFont val="Times New Roman"/>
        <family val="1"/>
        <charset val="204"/>
      </rPr>
      <t>Строительство и реконструкция футбольных полей (стадионов) универсальных спортивных площадок, относящихся к муниципальной собственности</t>
    </r>
  </si>
  <si>
    <r>
      <t xml:space="preserve">Мероприятие 2. </t>
    </r>
    <r>
      <rPr>
        <sz val="12"/>
        <rFont val="Times New Roman"/>
        <family val="1"/>
        <charset val="204"/>
      </rPr>
      <t>Предоставление дополнительного образования</t>
    </r>
  </si>
  <si>
    <r>
      <t>Мероприятие 3.</t>
    </r>
    <r>
      <rPr>
        <sz val="12"/>
        <rFont val="Times New Roman"/>
        <family val="1"/>
        <charset val="204"/>
      </rPr>
      <t xml:space="preserve"> Развитие материально-технической базы муниципальных учреждений дополнительного образования ДЮСШ, СДЮСШОР</t>
    </r>
  </si>
  <si>
    <r>
      <t xml:space="preserve">Мероприятие 4. </t>
    </r>
    <r>
      <rPr>
        <sz val="12"/>
        <rFont val="Times New Roman"/>
        <family val="1"/>
        <charset val="204"/>
      </rPr>
      <t>Физкультурно-оздоровительная работа и спортивные мероприятия</t>
    </r>
  </si>
  <si>
    <r>
      <t xml:space="preserve">Мероприятие 1. </t>
    </r>
    <r>
      <rPr>
        <sz val="12"/>
        <rFont val="Times New Roman"/>
        <family val="1"/>
        <charset val="204"/>
      </rPr>
      <t>Организация в создании условий для вовлечения молодёжи в социально-значимую деятельность и повышения уровня общественно-политического сознания молодых граждан города, всего, из них:</t>
    </r>
  </si>
  <si>
    <r>
      <t xml:space="preserve">Мероприятие 2. </t>
    </r>
    <r>
      <rPr>
        <sz val="12"/>
        <rFont val="Times New Roman"/>
        <family val="1"/>
        <charset val="204"/>
      </rPr>
      <t>Организация проведения мероприятий по вовлечению молодёжи в социально-значимую деятельность и повышению уровня общественно-политического сознания молодых граждан города, всего, из них:</t>
    </r>
  </si>
  <si>
    <r>
      <t xml:space="preserve">Мероприятие 3. </t>
    </r>
    <r>
      <rPr>
        <sz val="12"/>
        <rFont val="Times New Roman"/>
        <family val="1"/>
        <charset val="204"/>
      </rPr>
      <t>Предоставление дополнительного образования</t>
    </r>
  </si>
  <si>
    <t>ВСЕГО ПО ПРОГРАММЕ, В ТОМ ЧИСЛЕ</t>
  </si>
  <si>
    <r>
      <t xml:space="preserve">Мероприятие 5. </t>
    </r>
    <r>
      <rPr>
        <sz val="12"/>
        <rFont val="Times New Roman"/>
        <family val="1"/>
        <charset val="204"/>
      </rPr>
      <t>Обеспечение участия СДЮСШОР в соревнованиях всероссийского и международного уровня и в мероприятиях по подготовке к ним</t>
    </r>
  </si>
  <si>
    <t>ВСЕГО ПО ПОДПРОГРАММЕ, В ТОМ ЧИСЛЕ:</t>
  </si>
  <si>
    <t>27</t>
  </si>
  <si>
    <t>28</t>
  </si>
  <si>
    <t>Подпрограмма 1 «Развитие физической культуры и спорта в Асбестовском городском округе»</t>
  </si>
  <si>
    <t>Подпрограмма 2 «Молодежь Асбестовского городского округа»</t>
  </si>
  <si>
    <t>Областной бюджет *</t>
  </si>
  <si>
    <t>Местный бюджет *</t>
  </si>
  <si>
    <t>*в том числе неисполненные обязательства прошлых периодов</t>
  </si>
  <si>
    <t>11.1</t>
  </si>
  <si>
    <t>12.1</t>
  </si>
  <si>
    <t>25</t>
  </si>
  <si>
    <t>26</t>
  </si>
  <si>
    <t>Приложение № 2</t>
  </si>
  <si>
    <t xml:space="preserve">к муниципальной программе  "Развитие физической культуры </t>
  </si>
  <si>
    <t xml:space="preserve">и спорта в Асбестовском городском округе до 2020 года" </t>
  </si>
  <si>
    <t>Муниципальная программа «Развитие физической культуры и спорта в Асбестовском городском округе до 2020 года»</t>
  </si>
  <si>
    <t>ДО 2020 ГОДА" (с изменениями на 2018,2019 годы)</t>
  </si>
  <si>
    <r>
      <t xml:space="preserve">Мероприятие 6. </t>
    </r>
    <r>
      <rPr>
        <sz val="12"/>
        <rFont val="Times New Roman"/>
        <family val="1"/>
        <charset val="204"/>
      </rPr>
      <t>Мероприятия по поэтапному внедрению Всероссийского физкультурно-спортивного комплекса ГТО</t>
    </r>
  </si>
  <si>
    <t>28.1</t>
  </si>
  <si>
    <t>28.2</t>
  </si>
  <si>
    <t>28.3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</si>
</sst>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6" fillId="0" borderId="0" xfId="0" applyFont="1"/>
    <xf numFmtId="164" fontId="3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Fill="1"/>
    <xf numFmtId="49" fontId="3" fillId="0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0" fillId="3" borderId="0" xfId="0" applyFill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90" zoomScaleNormal="90" workbookViewId="0">
      <selection activeCell="I12" sqref="I12"/>
    </sheetView>
  </sheetViews>
  <sheetFormatPr defaultRowHeight="12.75"/>
  <cols>
    <col min="1" max="1" width="9.5703125" bestFit="1" customWidth="1"/>
    <col min="2" max="2" width="33.85546875" customWidth="1"/>
    <col min="3" max="3" width="13" customWidth="1"/>
    <col min="4" max="4" width="12.7109375" customWidth="1"/>
    <col min="5" max="5" width="12.5703125" customWidth="1"/>
    <col min="6" max="6" width="13" customWidth="1"/>
    <col min="7" max="7" width="13.85546875" customWidth="1"/>
    <col min="8" max="8" width="14.42578125" customWidth="1"/>
    <col min="9" max="9" width="14.28515625" customWidth="1"/>
    <col min="10" max="10" width="14.85546875" customWidth="1"/>
    <col min="11" max="11" width="14.42578125" customWidth="1"/>
  </cols>
  <sheetData>
    <row r="1" spans="1:12" ht="15">
      <c r="H1" s="27" t="s">
        <v>36</v>
      </c>
      <c r="I1" s="27"/>
      <c r="J1" s="27"/>
      <c r="K1" s="27"/>
    </row>
    <row r="2" spans="1:12" ht="15">
      <c r="H2" s="28" t="s">
        <v>37</v>
      </c>
      <c r="I2" s="28"/>
      <c r="J2" s="28"/>
      <c r="K2" s="28"/>
    </row>
    <row r="3" spans="1:12" ht="15.75" customHeight="1">
      <c r="H3" s="28" t="s">
        <v>38</v>
      </c>
      <c r="I3" s="28"/>
      <c r="J3" s="28"/>
      <c r="K3" s="28"/>
    </row>
    <row r="4" spans="1:12" ht="14.25" customHeight="1">
      <c r="H4" s="27"/>
      <c r="I4" s="27"/>
      <c r="J4" s="27"/>
      <c r="K4" s="27"/>
    </row>
    <row r="5" spans="1:12" ht="18.75" customHeigh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2" ht="15.7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2" ht="15.75">
      <c r="A7" s="24" t="s">
        <v>40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2" ht="56.25" customHeight="1">
      <c r="A8" s="25" t="s">
        <v>2</v>
      </c>
      <c r="B8" s="25" t="s">
        <v>3</v>
      </c>
      <c r="C8" s="25" t="s">
        <v>4</v>
      </c>
      <c r="D8" s="25"/>
      <c r="E8" s="25"/>
      <c r="F8" s="25"/>
      <c r="G8" s="25"/>
      <c r="H8" s="25"/>
      <c r="I8" s="25"/>
      <c r="J8" s="25"/>
      <c r="K8" s="25" t="s">
        <v>5</v>
      </c>
    </row>
    <row r="9" spans="1:12" ht="34.5" customHeight="1">
      <c r="A9" s="25"/>
      <c r="B9" s="25"/>
      <c r="C9" s="5" t="s">
        <v>6</v>
      </c>
      <c r="D9" s="5">
        <v>2014</v>
      </c>
      <c r="E9" s="5">
        <v>2015</v>
      </c>
      <c r="F9" s="5">
        <v>2016</v>
      </c>
      <c r="G9" s="5">
        <v>2017</v>
      </c>
      <c r="H9" s="5">
        <v>2018</v>
      </c>
      <c r="I9" s="5">
        <v>2019</v>
      </c>
      <c r="J9" s="5">
        <v>2020</v>
      </c>
      <c r="K9" s="25"/>
    </row>
    <row r="10" spans="1:12" ht="15.75">
      <c r="A10" s="23" t="s">
        <v>39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2" ht="31.5" customHeight="1">
      <c r="A11" s="1">
        <v>1</v>
      </c>
      <c r="B11" s="2" t="s">
        <v>22</v>
      </c>
      <c r="C11" s="7">
        <f>D11+E11+F11+G11+H11+I11+J11</f>
        <v>837459.89999999991</v>
      </c>
      <c r="D11" s="7">
        <f t="shared" ref="D11:J11" si="0">SUM(D12,D13,D14)</f>
        <v>130986.9</v>
      </c>
      <c r="E11" s="7">
        <f t="shared" si="0"/>
        <v>126529.29999999999</v>
      </c>
      <c r="F11" s="7">
        <f>SUM(F12,F13,F14)</f>
        <v>125215.49999999999</v>
      </c>
      <c r="G11" s="7">
        <f>SUM(G12,G13,G14)</f>
        <v>102660.00000000001</v>
      </c>
      <c r="H11" s="7">
        <f t="shared" si="0"/>
        <v>105235.1</v>
      </c>
      <c r="I11" s="7">
        <f t="shared" si="0"/>
        <v>112067.6</v>
      </c>
      <c r="J11" s="7">
        <f t="shared" si="0"/>
        <v>134765.5</v>
      </c>
      <c r="K11" s="3"/>
    </row>
    <row r="12" spans="1:12" ht="15.75">
      <c r="A12" s="3">
        <v>2</v>
      </c>
      <c r="B12" s="4" t="s">
        <v>7</v>
      </c>
      <c r="C12" s="6">
        <f>D12+E12+F12+G12+H12+I12+J12</f>
        <v>38167.280000000006</v>
      </c>
      <c r="D12" s="6">
        <f t="shared" ref="D12:G13" si="1">SUM(D17,D47)</f>
        <v>16476.400000000001</v>
      </c>
      <c r="E12" s="6">
        <f t="shared" si="1"/>
        <v>10552</v>
      </c>
      <c r="F12" s="6">
        <f t="shared" si="1"/>
        <v>10990.08</v>
      </c>
      <c r="G12" s="6">
        <v>148.80000000000001</v>
      </c>
      <c r="H12" s="6">
        <f>SUM(H17,H47)</f>
        <v>0</v>
      </c>
      <c r="I12" s="6">
        <f>SUM(I17,I47)</f>
        <v>0</v>
      </c>
      <c r="J12" s="6">
        <f>SUM(J17,J47)</f>
        <v>0</v>
      </c>
      <c r="K12" s="3"/>
      <c r="L12" s="22"/>
    </row>
    <row r="13" spans="1:12" ht="15.75">
      <c r="A13" s="3">
        <v>3</v>
      </c>
      <c r="B13" s="4" t="s">
        <v>8</v>
      </c>
      <c r="C13" s="6">
        <f>D13+E13+F13+G13+H13+I13+J13</f>
        <v>799292.62</v>
      </c>
      <c r="D13" s="6">
        <f t="shared" si="1"/>
        <v>114510.5</v>
      </c>
      <c r="E13" s="6">
        <f t="shared" si="1"/>
        <v>115977.29999999999</v>
      </c>
      <c r="F13" s="6">
        <f t="shared" si="1"/>
        <v>114225.41999999998</v>
      </c>
      <c r="G13" s="6">
        <f t="shared" si="1"/>
        <v>102511.20000000001</v>
      </c>
      <c r="H13" s="6">
        <f>SUM(H18,H48)</f>
        <v>105235.1</v>
      </c>
      <c r="I13" s="6">
        <f>SUM(I18,I48)</f>
        <v>112067.6</v>
      </c>
      <c r="J13" s="6">
        <f>J18+J48</f>
        <v>134765.5</v>
      </c>
      <c r="K13" s="3"/>
      <c r="L13" s="21"/>
    </row>
    <row r="14" spans="1:12" ht="15.75">
      <c r="A14" s="3">
        <v>4</v>
      </c>
      <c r="B14" s="4" t="s">
        <v>9</v>
      </c>
      <c r="C14" s="6">
        <f>SUM(C19)</f>
        <v>0</v>
      </c>
      <c r="D14" s="6">
        <f t="shared" ref="D14:J14" si="2">SUM(D19)</f>
        <v>0</v>
      </c>
      <c r="E14" s="6">
        <f t="shared" si="2"/>
        <v>0</v>
      </c>
      <c r="F14" s="6">
        <f t="shared" si="2"/>
        <v>0</v>
      </c>
      <c r="G14" s="6">
        <f t="shared" si="2"/>
        <v>0</v>
      </c>
      <c r="H14" s="6">
        <f t="shared" si="2"/>
        <v>0</v>
      </c>
      <c r="I14" s="6">
        <f t="shared" si="2"/>
        <v>0</v>
      </c>
      <c r="J14" s="6">
        <f t="shared" si="2"/>
        <v>0</v>
      </c>
      <c r="K14" s="3"/>
    </row>
    <row r="15" spans="1:12" ht="15.75">
      <c r="A15" s="23" t="s">
        <v>27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2" ht="34.5" customHeight="1">
      <c r="A16" s="1">
        <v>5</v>
      </c>
      <c r="B16" s="2" t="s">
        <v>24</v>
      </c>
      <c r="C16" s="7">
        <f>SUM(C17:C19)</f>
        <v>710617.59999999998</v>
      </c>
      <c r="D16" s="7">
        <f t="shared" ref="D16:J16" si="3">SUM(D17:D19)</f>
        <v>114596.2</v>
      </c>
      <c r="E16" s="7">
        <f t="shared" si="3"/>
        <v>109531.7</v>
      </c>
      <c r="F16" s="7">
        <f t="shared" si="3"/>
        <v>106157.99999999999</v>
      </c>
      <c r="G16" s="7">
        <f t="shared" si="3"/>
        <v>83103.100000000006</v>
      </c>
      <c r="H16" s="7">
        <f t="shared" si="3"/>
        <v>85770.1</v>
      </c>
      <c r="I16" s="7">
        <f t="shared" si="3"/>
        <v>91862.7</v>
      </c>
      <c r="J16" s="7">
        <f t="shared" si="3"/>
        <v>119595.8</v>
      </c>
      <c r="K16" s="3"/>
    </row>
    <row r="17" spans="1:12" ht="15.75">
      <c r="A17" s="3">
        <v>6</v>
      </c>
      <c r="B17" s="4" t="s">
        <v>7</v>
      </c>
      <c r="C17" s="6">
        <f>D17+E17+F17+G17+H17+I17+J17</f>
        <v>37664.280000000006</v>
      </c>
      <c r="D17" s="6">
        <f t="shared" ref="D17:J17" si="4">SUM(D22,D32)</f>
        <v>16353.4</v>
      </c>
      <c r="E17" s="6">
        <f t="shared" si="4"/>
        <v>10322</v>
      </c>
      <c r="F17" s="6">
        <f>SUM(F22,F32,F39)</f>
        <v>10840.08</v>
      </c>
      <c r="G17" s="6">
        <v>148.80000000000001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3"/>
      <c r="L17" s="22"/>
    </row>
    <row r="18" spans="1:12" ht="15.75">
      <c r="A18" s="3">
        <v>7</v>
      </c>
      <c r="B18" s="4" t="s">
        <v>8</v>
      </c>
      <c r="C18" s="6">
        <f>D18+E18+F18+G18+H18+I18+J18</f>
        <v>672953.32</v>
      </c>
      <c r="D18" s="6">
        <f t="shared" ref="D18:J18" si="5">SUM(D24,D29,D33,D36)</f>
        <v>98242.8</v>
      </c>
      <c r="E18" s="6">
        <f t="shared" si="5"/>
        <v>99209.7</v>
      </c>
      <c r="F18" s="6">
        <f>SUM(F24,F29,F33,F36,F40)</f>
        <v>95317.919999999984</v>
      </c>
      <c r="G18" s="6">
        <v>82954.3</v>
      </c>
      <c r="H18" s="6">
        <f t="shared" si="5"/>
        <v>85770.1</v>
      </c>
      <c r="I18" s="6">
        <f t="shared" si="5"/>
        <v>91862.7</v>
      </c>
      <c r="J18" s="6">
        <f t="shared" si="5"/>
        <v>119595.8</v>
      </c>
      <c r="K18" s="3"/>
      <c r="L18" s="21"/>
    </row>
    <row r="19" spans="1:12" ht="15.75">
      <c r="A19" s="3">
        <v>8</v>
      </c>
      <c r="B19" s="4" t="s">
        <v>9</v>
      </c>
      <c r="C19" s="6">
        <f>SUM(C30,C34,C37)</f>
        <v>0</v>
      </c>
      <c r="D19" s="6">
        <f t="shared" ref="D19:J19" si="6">SUM(D30,D34,D37)</f>
        <v>0</v>
      </c>
      <c r="E19" s="6">
        <f t="shared" si="6"/>
        <v>0</v>
      </c>
      <c r="F19" s="6">
        <f t="shared" si="6"/>
        <v>0</v>
      </c>
      <c r="G19" s="6">
        <f t="shared" si="6"/>
        <v>0</v>
      </c>
      <c r="H19" s="6">
        <f t="shared" si="6"/>
        <v>0</v>
      </c>
      <c r="I19" s="6">
        <f t="shared" si="6"/>
        <v>0</v>
      </c>
      <c r="J19" s="6">
        <f t="shared" si="6"/>
        <v>0</v>
      </c>
      <c r="K19" s="3"/>
    </row>
    <row r="20" spans="1:12" s="10" customFormat="1" ht="15.75">
      <c r="A20" s="1">
        <v>9</v>
      </c>
      <c r="B20" s="2" t="s">
        <v>10</v>
      </c>
      <c r="C20" s="7">
        <f>SUM(C21)</f>
        <v>56098.9</v>
      </c>
      <c r="D20" s="7">
        <f t="shared" ref="D20:J20" si="7">SUM(D21)</f>
        <v>24220</v>
      </c>
      <c r="E20" s="7">
        <f t="shared" si="7"/>
        <v>15880</v>
      </c>
      <c r="F20" s="7">
        <f t="shared" si="7"/>
        <v>15998.9</v>
      </c>
      <c r="G20" s="7">
        <f t="shared" si="7"/>
        <v>0</v>
      </c>
      <c r="H20" s="7">
        <f t="shared" si="7"/>
        <v>0</v>
      </c>
      <c r="I20" s="7">
        <f t="shared" si="7"/>
        <v>0</v>
      </c>
      <c r="J20" s="7">
        <f t="shared" si="7"/>
        <v>0</v>
      </c>
      <c r="K20" s="1"/>
    </row>
    <row r="21" spans="1:12" ht="94.5">
      <c r="A21" s="3">
        <v>10</v>
      </c>
      <c r="B21" s="2" t="s">
        <v>15</v>
      </c>
      <c r="C21" s="6">
        <f t="shared" ref="C21:J21" si="8">SUM(C22,C24)</f>
        <v>56098.9</v>
      </c>
      <c r="D21" s="6">
        <f t="shared" si="8"/>
        <v>24220</v>
      </c>
      <c r="E21" s="6">
        <f t="shared" si="8"/>
        <v>15880</v>
      </c>
      <c r="F21" s="6">
        <f t="shared" si="8"/>
        <v>15998.9</v>
      </c>
      <c r="G21" s="6">
        <f t="shared" si="8"/>
        <v>0</v>
      </c>
      <c r="H21" s="6">
        <f t="shared" si="8"/>
        <v>0</v>
      </c>
      <c r="I21" s="6">
        <f t="shared" si="8"/>
        <v>0</v>
      </c>
      <c r="J21" s="6">
        <f t="shared" si="8"/>
        <v>0</v>
      </c>
      <c r="K21" s="3" t="s">
        <v>11</v>
      </c>
    </row>
    <row r="22" spans="1:12" s="19" customFormat="1" ht="15.75">
      <c r="A22" s="17">
        <v>11</v>
      </c>
      <c r="B22" s="18" t="s">
        <v>29</v>
      </c>
      <c r="C22" s="11">
        <f>SUM(D22:J22)</f>
        <v>36384</v>
      </c>
      <c r="D22" s="11">
        <v>15740</v>
      </c>
      <c r="E22" s="11">
        <v>10322</v>
      </c>
      <c r="F22" s="11">
        <f>SUM(F23)</f>
        <v>10322</v>
      </c>
      <c r="G22" s="11">
        <v>0</v>
      </c>
      <c r="H22" s="11">
        <v>0</v>
      </c>
      <c r="I22" s="11">
        <v>0</v>
      </c>
      <c r="J22" s="11">
        <v>0</v>
      </c>
      <c r="K22" s="17"/>
    </row>
    <row r="23" spans="1:12" s="19" customFormat="1" ht="35.25" customHeight="1">
      <c r="A23" s="20" t="s">
        <v>32</v>
      </c>
      <c r="B23" s="18" t="s">
        <v>31</v>
      </c>
      <c r="C23" s="11">
        <f>SUM(D23:J23)</f>
        <v>10322</v>
      </c>
      <c r="D23" s="11">
        <v>0</v>
      </c>
      <c r="E23" s="11">
        <v>0</v>
      </c>
      <c r="F23" s="11">
        <v>10322</v>
      </c>
      <c r="G23" s="11">
        <v>0</v>
      </c>
      <c r="H23" s="11">
        <v>0</v>
      </c>
      <c r="I23" s="11">
        <v>0</v>
      </c>
      <c r="J23" s="11">
        <v>0</v>
      </c>
      <c r="K23" s="17"/>
    </row>
    <row r="24" spans="1:12" s="19" customFormat="1" ht="15.75">
      <c r="A24" s="17">
        <v>12</v>
      </c>
      <c r="B24" s="18" t="s">
        <v>30</v>
      </c>
      <c r="C24" s="11">
        <f>SUM(D24:J24)</f>
        <v>19714.900000000001</v>
      </c>
      <c r="D24" s="11">
        <v>8480</v>
      </c>
      <c r="E24" s="11">
        <v>5558</v>
      </c>
      <c r="F24" s="11">
        <f>SUM(F25)</f>
        <v>5676.9</v>
      </c>
      <c r="G24" s="11">
        <v>0</v>
      </c>
      <c r="H24" s="11">
        <v>0</v>
      </c>
      <c r="I24" s="11">
        <v>0</v>
      </c>
      <c r="J24" s="11">
        <v>0</v>
      </c>
      <c r="K24" s="17"/>
    </row>
    <row r="25" spans="1:12" s="19" customFormat="1" ht="33.75" customHeight="1">
      <c r="A25" s="20" t="s">
        <v>33</v>
      </c>
      <c r="B25" s="18" t="s">
        <v>31</v>
      </c>
      <c r="C25" s="11">
        <f>SUM(D25:J25)</f>
        <v>5676.9</v>
      </c>
      <c r="D25" s="11">
        <v>0</v>
      </c>
      <c r="E25" s="11">
        <v>0</v>
      </c>
      <c r="F25" s="11">
        <v>5676.9</v>
      </c>
      <c r="G25" s="11">
        <v>0</v>
      </c>
      <c r="H25" s="11">
        <v>0</v>
      </c>
      <c r="I25" s="11">
        <v>0</v>
      </c>
      <c r="J25" s="11">
        <v>0</v>
      </c>
      <c r="K25" s="17"/>
    </row>
    <row r="26" spans="1:12" ht="15.75">
      <c r="A26" s="1">
        <v>13</v>
      </c>
      <c r="B26" s="2" t="s">
        <v>12</v>
      </c>
      <c r="C26" s="7">
        <f>D26+E26+F26+G26+H26+I26+J26</f>
        <v>654518.69999999995</v>
      </c>
      <c r="D26" s="7">
        <f t="shared" ref="D26:J26" si="9">SUM(D27,D31,D35,D38,D42)</f>
        <v>90376.2</v>
      </c>
      <c r="E26" s="7">
        <f t="shared" si="9"/>
        <v>93651.7</v>
      </c>
      <c r="F26" s="7">
        <f t="shared" si="9"/>
        <v>90159.099999999991</v>
      </c>
      <c r="G26" s="7">
        <f t="shared" si="9"/>
        <v>83103.099999999991</v>
      </c>
      <c r="H26" s="7">
        <f t="shared" si="9"/>
        <v>85770.1</v>
      </c>
      <c r="I26" s="7">
        <f t="shared" si="9"/>
        <v>91862.7</v>
      </c>
      <c r="J26" s="7">
        <f t="shared" si="9"/>
        <v>119595.8</v>
      </c>
      <c r="K26" s="1"/>
    </row>
    <row r="27" spans="1:12" ht="36.75" customHeight="1">
      <c r="A27" s="3">
        <v>14</v>
      </c>
      <c r="B27" s="16" t="s">
        <v>16</v>
      </c>
      <c r="C27" s="6">
        <f>SUM(C28:C30)</f>
        <v>400092</v>
      </c>
      <c r="D27" s="6">
        <f t="shared" ref="D27:J27" si="10">SUM(D28:D30)</f>
        <v>56996</v>
      </c>
      <c r="E27" s="6">
        <f t="shared" si="10"/>
        <v>61907</v>
      </c>
      <c r="F27" s="6">
        <f>SUM(F28:F30)</f>
        <v>54923</v>
      </c>
      <c r="G27" s="6">
        <v>47155.6</v>
      </c>
      <c r="H27" s="6">
        <v>48871.1</v>
      </c>
      <c r="I27" s="6">
        <v>51638.7</v>
      </c>
      <c r="J27" s="6">
        <f t="shared" si="10"/>
        <v>78600.600000000006</v>
      </c>
      <c r="K27" s="3" t="s">
        <v>13</v>
      </c>
    </row>
    <row r="28" spans="1:12" ht="15.75">
      <c r="A28" s="3">
        <v>15</v>
      </c>
      <c r="B28" s="4" t="s">
        <v>7</v>
      </c>
      <c r="C28" s="6">
        <f>SUM(D28:J28)</f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3"/>
    </row>
    <row r="29" spans="1:12" ht="15.75">
      <c r="A29" s="3">
        <v>16</v>
      </c>
      <c r="B29" s="4" t="s">
        <v>8</v>
      </c>
      <c r="C29" s="6">
        <f>SUM(D29:J29)</f>
        <v>400092</v>
      </c>
      <c r="D29" s="6">
        <v>56996</v>
      </c>
      <c r="E29" s="6">
        <v>61907</v>
      </c>
      <c r="F29" s="6">
        <v>54923</v>
      </c>
      <c r="G29" s="6">
        <v>47155.6</v>
      </c>
      <c r="H29" s="6">
        <v>48871.1</v>
      </c>
      <c r="I29" s="6">
        <v>51638.7</v>
      </c>
      <c r="J29" s="6">
        <v>78600.600000000006</v>
      </c>
      <c r="K29" s="3"/>
    </row>
    <row r="30" spans="1:12" ht="15.75">
      <c r="A30" s="3">
        <v>17</v>
      </c>
      <c r="B30" s="4" t="s">
        <v>9</v>
      </c>
      <c r="C30" s="6">
        <f>SUM(D30:J30)</f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3"/>
    </row>
    <row r="31" spans="1:12" ht="78.75">
      <c r="A31" s="3">
        <v>18</v>
      </c>
      <c r="B31" s="16" t="s">
        <v>17</v>
      </c>
      <c r="C31" s="6">
        <f>SUM(C32:C34)</f>
        <v>1582.3</v>
      </c>
      <c r="D31" s="6">
        <f t="shared" ref="D31:J31" si="11">SUM(D32:D34)</f>
        <v>1081</v>
      </c>
      <c r="E31" s="6">
        <f t="shared" si="11"/>
        <v>0</v>
      </c>
      <c r="F31" s="6">
        <f>SUM(F32:F34)</f>
        <v>501.29999999999995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6">
        <f t="shared" si="11"/>
        <v>0</v>
      </c>
      <c r="K31" s="3">
        <v>7.8</v>
      </c>
    </row>
    <row r="32" spans="1:12" ht="15.75">
      <c r="A32" s="3">
        <v>19</v>
      </c>
      <c r="B32" s="4" t="s">
        <v>7</v>
      </c>
      <c r="C32" s="6">
        <f>SUM(D32:J32)</f>
        <v>914.18</v>
      </c>
      <c r="D32" s="6">
        <v>613.4</v>
      </c>
      <c r="E32" s="6">
        <v>0</v>
      </c>
      <c r="F32" s="6">
        <v>300.77999999999997</v>
      </c>
      <c r="G32" s="6">
        <v>0</v>
      </c>
      <c r="H32" s="6">
        <v>0</v>
      </c>
      <c r="I32" s="6">
        <v>0</v>
      </c>
      <c r="J32" s="6">
        <v>0</v>
      </c>
      <c r="K32" s="3"/>
    </row>
    <row r="33" spans="1:12" ht="15.75">
      <c r="A33" s="3">
        <v>20</v>
      </c>
      <c r="B33" s="4" t="s">
        <v>8</v>
      </c>
      <c r="C33" s="6">
        <f>SUM(D33:J33)</f>
        <v>668.12</v>
      </c>
      <c r="D33" s="6">
        <v>467.6</v>
      </c>
      <c r="E33" s="6">
        <v>0</v>
      </c>
      <c r="F33" s="6">
        <v>200.52</v>
      </c>
      <c r="G33" s="6">
        <v>0</v>
      </c>
      <c r="H33" s="6">
        <v>0</v>
      </c>
      <c r="I33" s="6">
        <v>0</v>
      </c>
      <c r="J33" s="6">
        <v>0</v>
      </c>
      <c r="K33" s="3"/>
    </row>
    <row r="34" spans="1:12" ht="15.75">
      <c r="A34" s="3">
        <v>21</v>
      </c>
      <c r="B34" s="4" t="s">
        <v>9</v>
      </c>
      <c r="C34" s="6">
        <f>SUM(D34:J34)</f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3"/>
    </row>
    <row r="35" spans="1:12" ht="47.25">
      <c r="A35" s="3">
        <v>22</v>
      </c>
      <c r="B35" s="2" t="s">
        <v>18</v>
      </c>
      <c r="C35" s="6">
        <f>D35+E35+F35+G35+H35+I35+J35</f>
        <v>252268.79999999999</v>
      </c>
      <c r="D35" s="6">
        <f t="shared" ref="D35:J35" si="12">SUM(D36:D37)</f>
        <v>32299.200000000001</v>
      </c>
      <c r="E35" s="6">
        <f t="shared" si="12"/>
        <v>31744.7</v>
      </c>
      <c r="F35" s="6">
        <f t="shared" si="12"/>
        <v>34372.6</v>
      </c>
      <c r="G35" s="6">
        <f>G36+G37</f>
        <v>35734.1</v>
      </c>
      <c r="H35" s="6">
        <v>36899</v>
      </c>
      <c r="I35" s="6">
        <v>40224</v>
      </c>
      <c r="J35" s="6">
        <f t="shared" si="12"/>
        <v>40995.199999999997</v>
      </c>
      <c r="K35" s="3" t="s">
        <v>14</v>
      </c>
    </row>
    <row r="36" spans="1:12" ht="15.75">
      <c r="A36" s="3">
        <v>23</v>
      </c>
      <c r="B36" s="4" t="s">
        <v>8</v>
      </c>
      <c r="C36" s="6">
        <f>D36+E36+F36+G36+H36+I36+J36</f>
        <v>252268.79999999999</v>
      </c>
      <c r="D36" s="6">
        <v>32299.200000000001</v>
      </c>
      <c r="E36" s="6">
        <v>31744.7</v>
      </c>
      <c r="F36" s="6">
        <v>34372.6</v>
      </c>
      <c r="G36" s="6">
        <v>35734.1</v>
      </c>
      <c r="H36" s="6">
        <v>36899</v>
      </c>
      <c r="I36" s="6">
        <v>40224</v>
      </c>
      <c r="J36" s="6">
        <v>40995.199999999997</v>
      </c>
      <c r="K36" s="4"/>
    </row>
    <row r="37" spans="1:12" ht="15.75">
      <c r="A37" s="3">
        <v>24</v>
      </c>
      <c r="B37" s="4" t="s">
        <v>9</v>
      </c>
      <c r="C37" s="6">
        <f>SUM(D37:J37)</f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3"/>
    </row>
    <row r="38" spans="1:12" ht="94.5">
      <c r="A38" s="14" t="s">
        <v>34</v>
      </c>
      <c r="B38" s="2" t="s">
        <v>23</v>
      </c>
      <c r="C38" s="13">
        <f>SUM(C39:C41)</f>
        <v>362.20000000000005</v>
      </c>
      <c r="D38" s="13">
        <f>SUM(D39:D41)</f>
        <v>0</v>
      </c>
      <c r="E38" s="13">
        <f t="shared" ref="E38:J38" si="13">SUM(E39:E41)</f>
        <v>0</v>
      </c>
      <c r="F38" s="13">
        <f t="shared" si="13"/>
        <v>362.20000000000005</v>
      </c>
      <c r="G38" s="13">
        <f t="shared" si="13"/>
        <v>0</v>
      </c>
      <c r="H38" s="13">
        <f t="shared" si="13"/>
        <v>0</v>
      </c>
      <c r="I38" s="13">
        <f t="shared" si="13"/>
        <v>0</v>
      </c>
      <c r="J38" s="13">
        <f t="shared" si="13"/>
        <v>0</v>
      </c>
      <c r="K38" s="3" t="s">
        <v>14</v>
      </c>
    </row>
    <row r="39" spans="1:12" ht="15.75">
      <c r="A39" s="15" t="s">
        <v>35</v>
      </c>
      <c r="B39" s="4" t="s">
        <v>7</v>
      </c>
      <c r="C39" s="13">
        <f>SUM(D39:J39)</f>
        <v>217.3</v>
      </c>
      <c r="D39" s="13">
        <v>0</v>
      </c>
      <c r="E39" s="13">
        <v>0</v>
      </c>
      <c r="F39" s="13">
        <v>217.3</v>
      </c>
      <c r="G39" s="13">
        <v>0</v>
      </c>
      <c r="H39" s="13">
        <v>0</v>
      </c>
      <c r="I39" s="13">
        <v>0</v>
      </c>
      <c r="J39" s="13">
        <v>0</v>
      </c>
      <c r="K39" s="3"/>
    </row>
    <row r="40" spans="1:12" ht="15.75">
      <c r="A40" s="15" t="s">
        <v>25</v>
      </c>
      <c r="B40" s="4" t="s">
        <v>8</v>
      </c>
      <c r="C40" s="13">
        <f>SUM(D40:J40)</f>
        <v>144.9</v>
      </c>
      <c r="D40" s="13">
        <v>0</v>
      </c>
      <c r="E40" s="13">
        <v>0</v>
      </c>
      <c r="F40" s="13">
        <v>144.9</v>
      </c>
      <c r="G40" s="13">
        <v>0</v>
      </c>
      <c r="H40" s="13">
        <v>0</v>
      </c>
      <c r="I40" s="13">
        <v>0</v>
      </c>
      <c r="J40" s="13">
        <v>0</v>
      </c>
      <c r="K40" s="4"/>
    </row>
    <row r="41" spans="1:12" ht="15.75">
      <c r="A41" s="15" t="s">
        <v>26</v>
      </c>
      <c r="B41" s="4" t="s">
        <v>9</v>
      </c>
      <c r="C41" s="13">
        <f>SUM(D41:J41)</f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3"/>
    </row>
    <row r="42" spans="1:12" ht="63">
      <c r="A42" s="15" t="s">
        <v>42</v>
      </c>
      <c r="B42" s="2" t="s">
        <v>41</v>
      </c>
      <c r="C42" s="13">
        <f>C43+C44</f>
        <v>213.4</v>
      </c>
      <c r="D42" s="13">
        <f t="shared" ref="D42:J42" si="14">D43+D44</f>
        <v>0</v>
      </c>
      <c r="E42" s="13">
        <f t="shared" si="14"/>
        <v>0</v>
      </c>
      <c r="F42" s="13">
        <f t="shared" si="14"/>
        <v>0</v>
      </c>
      <c r="G42" s="13">
        <f t="shared" si="14"/>
        <v>213.4</v>
      </c>
      <c r="H42" s="13">
        <f t="shared" si="14"/>
        <v>0</v>
      </c>
      <c r="I42" s="13">
        <f t="shared" si="14"/>
        <v>0</v>
      </c>
      <c r="J42" s="13">
        <f t="shared" si="14"/>
        <v>0</v>
      </c>
      <c r="K42" s="13"/>
    </row>
    <row r="43" spans="1:12" ht="15.75">
      <c r="A43" s="15" t="s">
        <v>43</v>
      </c>
      <c r="B43" s="4" t="s">
        <v>7</v>
      </c>
      <c r="C43" s="13">
        <v>148.80000000000001</v>
      </c>
      <c r="D43" s="13">
        <v>0</v>
      </c>
      <c r="E43" s="13">
        <v>0</v>
      </c>
      <c r="F43" s="13">
        <v>0</v>
      </c>
      <c r="G43" s="13">
        <v>148.80000000000001</v>
      </c>
      <c r="H43" s="13">
        <v>0</v>
      </c>
      <c r="I43" s="13">
        <v>0</v>
      </c>
      <c r="J43" s="13">
        <v>0</v>
      </c>
      <c r="K43" s="3"/>
    </row>
    <row r="44" spans="1:12" ht="15.75">
      <c r="A44" s="15" t="s">
        <v>44</v>
      </c>
      <c r="B44" s="4" t="s">
        <v>8</v>
      </c>
      <c r="C44" s="13">
        <v>64.599999999999994</v>
      </c>
      <c r="D44" s="13">
        <v>0</v>
      </c>
      <c r="E44" s="13">
        <v>0</v>
      </c>
      <c r="F44" s="13">
        <v>0</v>
      </c>
      <c r="G44" s="13">
        <v>64.599999999999994</v>
      </c>
      <c r="H44" s="13">
        <v>0</v>
      </c>
      <c r="I44" s="13">
        <v>0</v>
      </c>
      <c r="J44" s="13">
        <v>0</v>
      </c>
      <c r="K44" s="3"/>
    </row>
    <row r="45" spans="1:12" ht="15.75">
      <c r="A45" s="23" t="s">
        <v>28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2" ht="32.25" customHeight="1">
      <c r="A46" s="1">
        <v>29</v>
      </c>
      <c r="B46" s="2" t="s">
        <v>24</v>
      </c>
      <c r="C46" s="8">
        <f>SUM(C47:C48)</f>
        <v>126842.29999999999</v>
      </c>
      <c r="D46" s="8">
        <f t="shared" ref="D46:J46" si="15">SUM(D47:D48)</f>
        <v>16390.699999999997</v>
      </c>
      <c r="E46" s="8">
        <f t="shared" si="15"/>
        <v>16997.599999999999</v>
      </c>
      <c r="F46" s="8">
        <f t="shared" si="15"/>
        <v>19057.5</v>
      </c>
      <c r="G46" s="8">
        <f>SUM(G47:G48)</f>
        <v>19556.900000000001</v>
      </c>
      <c r="H46" s="8">
        <f t="shared" si="15"/>
        <v>19465</v>
      </c>
      <c r="I46" s="8">
        <f t="shared" si="15"/>
        <v>20204.900000000001</v>
      </c>
      <c r="J46" s="8">
        <f t="shared" si="15"/>
        <v>15169.699999999999</v>
      </c>
      <c r="K46" s="3"/>
    </row>
    <row r="47" spans="1:12" ht="15.75">
      <c r="A47" s="3">
        <v>30</v>
      </c>
      <c r="B47" s="4" t="s">
        <v>7</v>
      </c>
      <c r="C47" s="9">
        <f>SUM(C51,C54,C57)</f>
        <v>503</v>
      </c>
      <c r="D47" s="9">
        <f t="shared" ref="D47:J48" si="16">SUM(D51,D54,D57)</f>
        <v>123</v>
      </c>
      <c r="E47" s="9">
        <f t="shared" si="16"/>
        <v>230</v>
      </c>
      <c r="F47" s="9">
        <f t="shared" si="16"/>
        <v>150</v>
      </c>
      <c r="G47" s="9">
        <f t="shared" si="16"/>
        <v>0</v>
      </c>
      <c r="H47" s="9">
        <f t="shared" si="16"/>
        <v>0</v>
      </c>
      <c r="I47" s="9">
        <f t="shared" si="16"/>
        <v>0</v>
      </c>
      <c r="J47" s="9">
        <f t="shared" si="16"/>
        <v>0</v>
      </c>
      <c r="K47" s="3"/>
      <c r="L47" s="22"/>
    </row>
    <row r="48" spans="1:12" ht="15.75">
      <c r="A48" s="3">
        <v>31</v>
      </c>
      <c r="B48" s="4" t="s">
        <v>8</v>
      </c>
      <c r="C48" s="9">
        <f>SUM(C52,C55,C58)</f>
        <v>126339.29999999999</v>
      </c>
      <c r="D48" s="9">
        <f t="shared" si="16"/>
        <v>16267.699999999999</v>
      </c>
      <c r="E48" s="9">
        <f t="shared" si="16"/>
        <v>16767.599999999999</v>
      </c>
      <c r="F48" s="9">
        <f t="shared" si="16"/>
        <v>18907.5</v>
      </c>
      <c r="G48" s="9">
        <f>G52+G55</f>
        <v>19556.900000000001</v>
      </c>
      <c r="H48" s="9">
        <f t="shared" si="16"/>
        <v>19465</v>
      </c>
      <c r="I48" s="9">
        <f t="shared" si="16"/>
        <v>20204.900000000001</v>
      </c>
      <c r="J48" s="9">
        <f>J50+J53+J56</f>
        <v>15169.699999999999</v>
      </c>
      <c r="K48" s="3"/>
      <c r="L48" s="21"/>
    </row>
    <row r="49" spans="1:11" ht="15.75">
      <c r="A49" s="3">
        <v>32</v>
      </c>
      <c r="B49" s="2" t="s">
        <v>12</v>
      </c>
      <c r="C49" s="8">
        <f>SUM(C50,C53,C56)</f>
        <v>126842.29999999999</v>
      </c>
      <c r="D49" s="8">
        <f t="shared" ref="D49:J49" si="17">SUM(D50,D53,D56)</f>
        <v>16390.699999999997</v>
      </c>
      <c r="E49" s="8">
        <f t="shared" si="17"/>
        <v>16997.599999999999</v>
      </c>
      <c r="F49" s="8">
        <f t="shared" si="17"/>
        <v>19057.5</v>
      </c>
      <c r="G49" s="8">
        <f>G50+G53</f>
        <v>19556.900000000001</v>
      </c>
      <c r="H49" s="8">
        <v>19465</v>
      </c>
      <c r="I49" s="8">
        <f t="shared" si="17"/>
        <v>20204.900000000001</v>
      </c>
      <c r="J49" s="8">
        <f t="shared" si="17"/>
        <v>15169.699999999999</v>
      </c>
      <c r="K49" s="3"/>
    </row>
    <row r="50" spans="1:11" ht="114" customHeight="1">
      <c r="A50" s="3">
        <v>33</v>
      </c>
      <c r="B50" s="2" t="s">
        <v>19</v>
      </c>
      <c r="C50" s="9">
        <f>SUM(C51:C52)</f>
        <v>113228.5</v>
      </c>
      <c r="D50" s="9">
        <f t="shared" ref="D50:E50" si="18">SUM(D51:D52)</f>
        <v>10537.4</v>
      </c>
      <c r="E50" s="9">
        <f t="shared" si="18"/>
        <v>11010.2</v>
      </c>
      <c r="F50" s="9">
        <f>SUM(F51:F52)</f>
        <v>18506</v>
      </c>
      <c r="G50" s="9">
        <f>SUM(G51:G52)</f>
        <v>19251.5</v>
      </c>
      <c r="H50" s="9">
        <f>SUM(H51:H52)</f>
        <v>19159.599999999999</v>
      </c>
      <c r="I50" s="9">
        <f>SUM(I51:I52)</f>
        <v>19899.5</v>
      </c>
      <c r="J50" s="9">
        <f>SUM(J51:J52)</f>
        <v>14864.3</v>
      </c>
      <c r="K50" s="3">
        <v>18.190000000000001</v>
      </c>
    </row>
    <row r="51" spans="1:11" ht="15.75">
      <c r="A51" s="3">
        <v>34</v>
      </c>
      <c r="B51" s="4" t="s">
        <v>7</v>
      </c>
      <c r="C51" s="9">
        <f>SUM(D51:J51)</f>
        <v>0</v>
      </c>
      <c r="D51" s="9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3"/>
    </row>
    <row r="52" spans="1:11" ht="15.75">
      <c r="A52" s="3">
        <v>35</v>
      </c>
      <c r="B52" s="4" t="s">
        <v>8</v>
      </c>
      <c r="C52" s="9">
        <f>SUM(D52:J52)</f>
        <v>113228.5</v>
      </c>
      <c r="D52" s="9">
        <v>10537.4</v>
      </c>
      <c r="E52" s="6">
        <v>11010.2</v>
      </c>
      <c r="F52" s="6">
        <v>18506</v>
      </c>
      <c r="G52" s="9">
        <v>19251.5</v>
      </c>
      <c r="H52" s="6">
        <v>19159.599999999999</v>
      </c>
      <c r="I52" s="6">
        <v>19899.5</v>
      </c>
      <c r="J52" s="6">
        <v>14864.3</v>
      </c>
      <c r="K52" s="3"/>
    </row>
    <row r="53" spans="1:11" ht="117" customHeight="1">
      <c r="A53" s="3">
        <v>36</v>
      </c>
      <c r="B53" s="2" t="s">
        <v>20</v>
      </c>
      <c r="C53" s="9">
        <f>SUM(C54:C55)</f>
        <v>2679.4</v>
      </c>
      <c r="D53" s="9">
        <f t="shared" ref="D53:J53" si="19">SUM(D54:D55)</f>
        <v>399.3</v>
      </c>
      <c r="E53" s="9">
        <f t="shared" si="19"/>
        <v>507</v>
      </c>
      <c r="F53" s="9">
        <f t="shared" si="19"/>
        <v>551.5</v>
      </c>
      <c r="G53" s="9">
        <v>305.39999999999998</v>
      </c>
      <c r="H53" s="9">
        <f t="shared" si="19"/>
        <v>305.39999999999998</v>
      </c>
      <c r="I53" s="9">
        <f t="shared" si="19"/>
        <v>305.39999999999998</v>
      </c>
      <c r="J53" s="9">
        <f t="shared" si="19"/>
        <v>305.39999999999998</v>
      </c>
      <c r="K53" s="3">
        <v>18.190000000000001</v>
      </c>
    </row>
    <row r="54" spans="1:11" ht="15.75">
      <c r="A54" s="3">
        <v>37</v>
      </c>
      <c r="B54" s="4" t="s">
        <v>7</v>
      </c>
      <c r="C54" s="9">
        <f>SUM(D54:J54)</f>
        <v>503</v>
      </c>
      <c r="D54" s="9">
        <v>123</v>
      </c>
      <c r="E54" s="6">
        <v>230</v>
      </c>
      <c r="F54" s="6">
        <v>150</v>
      </c>
      <c r="G54" s="6">
        <v>0</v>
      </c>
      <c r="H54" s="6">
        <v>0</v>
      </c>
      <c r="I54" s="6">
        <v>0</v>
      </c>
      <c r="J54" s="6">
        <v>0</v>
      </c>
      <c r="K54" s="3"/>
    </row>
    <row r="55" spans="1:11" ht="15.75">
      <c r="A55" s="3">
        <v>38</v>
      </c>
      <c r="B55" s="4" t="s">
        <v>8</v>
      </c>
      <c r="C55" s="9">
        <f>SUM(D55:J55)</f>
        <v>2176.4</v>
      </c>
      <c r="D55" s="9">
        <v>276.3</v>
      </c>
      <c r="E55" s="9">
        <v>277</v>
      </c>
      <c r="F55" s="6">
        <v>401.5</v>
      </c>
      <c r="G55" s="9">
        <v>305.39999999999998</v>
      </c>
      <c r="H55" s="9">
        <v>305.39999999999998</v>
      </c>
      <c r="I55" s="9">
        <v>305.39999999999998</v>
      </c>
      <c r="J55" s="9">
        <v>305.39999999999998</v>
      </c>
      <c r="K55" s="3"/>
    </row>
    <row r="56" spans="1:11" ht="35.25" customHeight="1">
      <c r="A56" s="3">
        <v>39</v>
      </c>
      <c r="B56" s="2" t="s">
        <v>21</v>
      </c>
      <c r="C56" s="9">
        <f>SUM(C57:C58)</f>
        <v>10934.4</v>
      </c>
      <c r="D56" s="9">
        <f>SUM(D57:D58)</f>
        <v>5454</v>
      </c>
      <c r="E56" s="9">
        <f>SUM(E57:E58)</f>
        <v>5480.4</v>
      </c>
      <c r="F56" s="9">
        <f>SUM(F57:F58)</f>
        <v>0</v>
      </c>
      <c r="G56" s="9">
        <v>0</v>
      </c>
      <c r="H56" s="9">
        <v>0</v>
      </c>
      <c r="I56" s="9">
        <v>0</v>
      </c>
      <c r="J56" s="9">
        <v>0</v>
      </c>
      <c r="K56" s="3">
        <v>18</v>
      </c>
    </row>
    <row r="57" spans="1:11" ht="15.75">
      <c r="A57" s="3">
        <v>40</v>
      </c>
      <c r="B57" s="4" t="s">
        <v>7</v>
      </c>
      <c r="C57" s="9">
        <f>SUM(D57:J57)</f>
        <v>0</v>
      </c>
      <c r="D57" s="9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3"/>
    </row>
    <row r="58" spans="1:11" ht="15.75">
      <c r="A58" s="3">
        <v>41</v>
      </c>
      <c r="B58" s="4" t="s">
        <v>8</v>
      </c>
      <c r="C58" s="9">
        <f>SUM(D58:J58)</f>
        <v>10934.4</v>
      </c>
      <c r="D58" s="9">
        <v>5454</v>
      </c>
      <c r="E58" s="6">
        <v>5480.4</v>
      </c>
      <c r="F58" s="9">
        <v>0</v>
      </c>
      <c r="G58" s="9">
        <v>0</v>
      </c>
      <c r="H58" s="9">
        <v>0</v>
      </c>
      <c r="I58" s="6">
        <v>0</v>
      </c>
      <c r="J58" s="6">
        <v>0</v>
      </c>
      <c r="K58" s="3"/>
    </row>
    <row r="59" spans="1:11" ht="15.75">
      <c r="A59" s="12"/>
    </row>
    <row r="60" spans="1:11" ht="15.75">
      <c r="A60" s="12"/>
    </row>
  </sheetData>
  <mergeCells count="14">
    <mergeCell ref="A6:K6"/>
    <mergeCell ref="H1:K1"/>
    <mergeCell ref="H2:K2"/>
    <mergeCell ref="H3:K3"/>
    <mergeCell ref="H4:K4"/>
    <mergeCell ref="A5:K5"/>
    <mergeCell ref="A15:K15"/>
    <mergeCell ref="A45:K45"/>
    <mergeCell ref="A7:K7"/>
    <mergeCell ref="A8:A9"/>
    <mergeCell ref="B8:B9"/>
    <mergeCell ref="C8:J8"/>
    <mergeCell ref="K8:K9"/>
    <mergeCell ref="A10:K10"/>
  </mergeCells>
  <pageMargins left="0.28000000000000003" right="0.28999999999999998" top="0.25" bottom="0.26" header="0.2" footer="0.16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Кровля сцена</vt:lpstr>
      <vt:lpstr>Лист1</vt:lpstr>
    </vt:vector>
  </TitlesOfParts>
  <Company>Финансовое упраление в Асбестовском ГО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Ковязина</dc:creator>
  <cp:lastModifiedBy>luba</cp:lastModifiedBy>
  <cp:lastPrinted>2017-04-27T09:27:34Z</cp:lastPrinted>
  <dcterms:created xsi:type="dcterms:W3CDTF">2015-03-30T11:37:00Z</dcterms:created>
  <dcterms:modified xsi:type="dcterms:W3CDTF">2017-04-27T09:34:07Z</dcterms:modified>
</cp:coreProperties>
</file>