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3" sheetId="3" r:id="rId1"/>
  </sheets>
  <definedNames>
    <definedName name="_xlnm._FilterDatabase" localSheetId="0" hidden="1">'приложение 3'!$A$7:$T$43</definedName>
  </definedNames>
  <calcPr calcId="124519"/>
</workbook>
</file>

<file path=xl/calcChain.xml><?xml version="1.0" encoding="utf-8"?>
<calcChain xmlns="http://schemas.openxmlformats.org/spreadsheetml/2006/main">
  <c r="Q13" i="3"/>
  <c r="K11"/>
  <c r="N21"/>
  <c r="N13"/>
  <c r="M21"/>
  <c r="L13"/>
  <c r="M13"/>
  <c r="H13"/>
  <c r="S11" l="1"/>
  <c r="P11" s="1"/>
  <c r="O41" l="1"/>
  <c r="N41"/>
  <c r="M41"/>
  <c r="L41"/>
  <c r="K41"/>
  <c r="J41"/>
  <c r="I41"/>
  <c r="H41"/>
  <c r="G41"/>
  <c r="F41"/>
  <c r="Q31"/>
  <c r="S31"/>
  <c r="Q28"/>
  <c r="O37"/>
  <c r="N37"/>
  <c r="M37"/>
  <c r="L37"/>
  <c r="K37"/>
  <c r="J37"/>
  <c r="I37"/>
  <c r="H37"/>
  <c r="G37"/>
  <c r="F37"/>
  <c r="O33"/>
  <c r="N33"/>
  <c r="M33"/>
  <c r="L33"/>
  <c r="K33"/>
  <c r="J33"/>
  <c r="I33"/>
  <c r="H33"/>
  <c r="G33"/>
  <c r="F33"/>
  <c r="O29"/>
  <c r="N29"/>
  <c r="M29"/>
  <c r="L29"/>
  <c r="K29"/>
  <c r="J29"/>
  <c r="I29"/>
  <c r="H29"/>
  <c r="G29"/>
  <c r="F29"/>
  <c r="Q34"/>
  <c r="S34"/>
  <c r="O25"/>
  <c r="N25"/>
  <c r="M25"/>
  <c r="L25"/>
  <c r="K25"/>
  <c r="J25"/>
  <c r="I25"/>
  <c r="H25"/>
  <c r="G25"/>
  <c r="F25"/>
  <c r="F21"/>
  <c r="G21"/>
  <c r="K21"/>
  <c r="L21"/>
  <c r="O21"/>
  <c r="Q19"/>
  <c r="P19" s="1"/>
  <c r="P31" l="1"/>
  <c r="P34"/>
  <c r="S32"/>
  <c r="S40"/>
  <c r="S39"/>
  <c r="S38"/>
  <c r="S36"/>
  <c r="S35"/>
  <c r="S26"/>
  <c r="S28"/>
  <c r="S30"/>
  <c r="S27"/>
  <c r="S24"/>
  <c r="S23"/>
  <c r="S20"/>
  <c r="S17"/>
  <c r="S16"/>
  <c r="S14"/>
  <c r="S37" l="1"/>
  <c r="S41"/>
  <c r="S29"/>
  <c r="S33"/>
  <c r="M18"/>
  <c r="M8" s="1"/>
  <c r="S12"/>
  <c r="P12" s="1"/>
  <c r="S9"/>
  <c r="P9" s="1"/>
  <c r="N18"/>
  <c r="S18" s="1"/>
  <c r="O18"/>
  <c r="L18"/>
  <c r="L8" s="1"/>
  <c r="K18"/>
  <c r="J18"/>
  <c r="I18"/>
  <c r="H18"/>
  <c r="G18"/>
  <c r="F18"/>
  <c r="S10"/>
  <c r="P10" s="1"/>
  <c r="S15"/>
  <c r="S22"/>
  <c r="S25" s="1"/>
  <c r="Q14"/>
  <c r="Q20"/>
  <c r="Q15"/>
  <c r="Q16"/>
  <c r="P16" s="1"/>
  <c r="Q17"/>
  <c r="Q22"/>
  <c r="Q23"/>
  <c r="Q27"/>
  <c r="Q30"/>
  <c r="Q26"/>
  <c r="Q24"/>
  <c r="Q35"/>
  <c r="Q38"/>
  <c r="Q36"/>
  <c r="Q39"/>
  <c r="Q40"/>
  <c r="Q32"/>
  <c r="O13"/>
  <c r="O8" s="1"/>
  <c r="K13"/>
  <c r="K8" s="1"/>
  <c r="J13"/>
  <c r="I13"/>
  <c r="G13"/>
  <c r="F13"/>
  <c r="P13" l="1"/>
  <c r="G8"/>
  <c r="F8"/>
  <c r="Q37"/>
  <c r="Q41"/>
  <c r="P41" s="1"/>
  <c r="Q29"/>
  <c r="Q33"/>
  <c r="Q25"/>
  <c r="P20"/>
  <c r="P21" s="1"/>
  <c r="Q21"/>
  <c r="S13"/>
  <c r="Q18"/>
  <c r="P23"/>
  <c r="P24"/>
  <c r="P40"/>
  <c r="P14"/>
  <c r="P15"/>
  <c r="P17"/>
  <c r="P22"/>
  <c r="P26"/>
  <c r="P38"/>
  <c r="P35"/>
  <c r="P36"/>
  <c r="P32"/>
  <c r="P30"/>
  <c r="P27"/>
  <c r="P39"/>
  <c r="P28"/>
  <c r="P37" l="1"/>
  <c r="P33"/>
  <c r="P29"/>
  <c r="P25"/>
  <c r="P18"/>
  <c r="Q8" l="1"/>
  <c r="N8"/>
  <c r="S21"/>
  <c r="S8" s="1"/>
  <c r="P8" l="1"/>
  <c r="I21"/>
  <c r="H21"/>
  <c r="J21"/>
</calcChain>
</file>

<file path=xl/sharedStrings.xml><?xml version="1.0" encoding="utf-8"?>
<sst xmlns="http://schemas.openxmlformats.org/spreadsheetml/2006/main" count="123" uniqueCount="71">
  <si>
    <t>№ п/п</t>
  </si>
  <si>
    <t>Адрес МКД</t>
  </si>
  <si>
    <t>Документ, подтверждающий признание МКД аварийным</t>
  </si>
  <si>
    <t>Число жителей всего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</si>
  <si>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</si>
  <si>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</si>
  <si>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</si>
  <si>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Всего</t>
  </si>
  <si>
    <t>в том числе</t>
  </si>
  <si>
    <t>Наименование</t>
  </si>
  <si>
    <t>Дата</t>
  </si>
  <si>
    <t>Частная собственность</t>
  </si>
  <si>
    <t>муниципальная собственность</t>
  </si>
  <si>
    <t>частная собственность</t>
  </si>
  <si>
    <t>чел.</t>
  </si>
  <si>
    <t>кв. м</t>
  </si>
  <si>
    <t>ед.</t>
  </si>
  <si>
    <t>тыс. руб.</t>
  </si>
  <si>
    <t>x</t>
  </si>
  <si>
    <t>Перевалочная база, дом 11</t>
  </si>
  <si>
    <t>Заклю- чение МВК</t>
  </si>
  <si>
    <t>Заломова, дом 56</t>
  </si>
  <si>
    <t>Всего по этапу 2022 года</t>
  </si>
  <si>
    <t>Перевалочная база, дом 12</t>
  </si>
  <si>
    <t>Пер. 19 Квартал, дом 5</t>
  </si>
  <si>
    <t>Некрасова, дом 50</t>
  </si>
  <si>
    <t>Всего по этапу 2023 года</t>
  </si>
  <si>
    <t>Перевалочная база, дом 8</t>
  </si>
  <si>
    <t>Пионерская, дом 9</t>
  </si>
  <si>
    <t>Промышленная, дом 45</t>
  </si>
  <si>
    <t>Всего по этапу 2024 года</t>
  </si>
  <si>
    <t>Гоголя, дом 34</t>
  </si>
  <si>
    <t>Гоголя, дом 36</t>
  </si>
  <si>
    <t>Пионерская, дом 6</t>
  </si>
  <si>
    <t>Московская, дом 3</t>
  </si>
  <si>
    <t>Всего по этапу 2025 года</t>
  </si>
  <si>
    <t>Перевалочная база, дом 13</t>
  </si>
  <si>
    <t>Лесозавод, дом 8</t>
  </si>
  <si>
    <t xml:space="preserve">Площадь изымаемых помещений с выплатой возмещения </t>
  </si>
  <si>
    <t>предоставляемая площадь нанимателям не менее</t>
  </si>
  <si>
    <t>год ввода в эксплуатацию</t>
  </si>
  <si>
    <t>Аввакумова, дом 68</t>
  </si>
  <si>
    <t>Лесозавод, дом 5 (завершение)</t>
  </si>
  <si>
    <t>Дзержинского,  дом 19</t>
  </si>
  <si>
    <t>Пионерская, дом 14</t>
  </si>
  <si>
    <t>Лесозавод, дом 9 (завершение)</t>
  </si>
  <si>
    <t>ст.Изумруд, дом 4 (завершение)</t>
  </si>
  <si>
    <t xml:space="preserve">Первомайская, дом 1 </t>
  </si>
  <si>
    <t>Калинина, дом 21</t>
  </si>
  <si>
    <t>Московская, дом 5</t>
  </si>
  <si>
    <t>Некрасова, дом 42</t>
  </si>
  <si>
    <t>приобреетение квар (найм)</t>
  </si>
  <si>
    <t xml:space="preserve">Стоимость переселения граждан  </t>
  </si>
  <si>
    <t>Всего по Асбестовскому городскому округу:</t>
  </si>
  <si>
    <t>всегозатрат</t>
  </si>
  <si>
    <t>средняя стоимость 1 кв.м. Приобретения жилых помещений</t>
  </si>
  <si>
    <t>Всего по этапу 2026 года</t>
  </si>
  <si>
    <t>тыс. руб.</t>
  </si>
  <si>
    <t>тыс. руб</t>
  </si>
  <si>
    <t>средняя стоимость 1 кв.м выплаты возмещения***</t>
  </si>
  <si>
    <t>Всего по этапу 2027 года</t>
  </si>
  <si>
    <t>Всего по этапу 2028 года</t>
  </si>
  <si>
    <t xml:space="preserve">
Приложение № 3 к 
муниципальной адресной программе «Переселение граждан на территории Асбестовского городского округа из аварийного жилищного фонда, в 2021-2028 годах»
</t>
  </si>
  <si>
    <t>*Всего по этапу 2021 года</t>
  </si>
  <si>
    <t>выплаты возмещений собственникам**</t>
  </si>
  <si>
    <t>*</t>
  </si>
  <si>
    <t xml:space="preserve">Показатели строк 1,2,3,4 по 2021 году расчитаны по фактическому значению: выплаты собственникам возмещения за изымаемую недвижимость для муниципальных нужд, определенные независимым оценщиком,                                  расчет НМЦК 1 кв.м. жилой площади для приобретении квартир нанимателям </t>
  </si>
  <si>
    <t>**, ***</t>
  </si>
  <si>
    <t xml:space="preserve">Показатели столбцов 17, 18 по строкам с 5-24 (2022-2028 годы)  являются условными величинами и подлежат индивидуальному расчету в отношении каждого жилого помещения специализированной организацией (независимым оценщиком) </t>
  </si>
  <si>
    <t xml:space="preserve">План реализации мероприятий муниципальной адресной программы «Переселение граждан на территории                                                                                                                                            Асбестовского городского округа из аварийного жилищного фонда, в 2021-2028 годах»
</t>
  </si>
  <si>
    <t>Пионерская, д.12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</si>
</sst>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\ _₽"/>
    <numFmt numFmtId="166" formatCode="#,##0\ _₽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164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vertical="top" wrapText="1"/>
    </xf>
    <xf numFmtId="0" fontId="0" fillId="0" borderId="0" xfId="0" applyNumberFormat="1"/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textRotation="89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" fontId="2" fillId="0" borderId="4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workbookViewId="0">
      <selection activeCell="H4" sqref="H4:H5"/>
    </sheetView>
  </sheetViews>
  <sheetFormatPr defaultRowHeight="15"/>
  <cols>
    <col min="1" max="1" width="6.5703125" customWidth="1"/>
    <col min="2" max="2" width="15.85546875" customWidth="1"/>
    <col min="5" max="5" width="9.85546875" bestFit="1" customWidth="1"/>
    <col min="14" max="14" width="10.85546875" style="61" bestFit="1" customWidth="1"/>
    <col min="16" max="16" width="11.5703125" style="24" customWidth="1"/>
    <col min="17" max="17" width="15" style="24" customWidth="1"/>
    <col min="19" max="19" width="9.85546875" style="24" bestFit="1" customWidth="1"/>
    <col min="20" max="20" width="9.140625" style="24"/>
    <col min="23" max="23" width="10" bestFit="1" customWidth="1"/>
  </cols>
  <sheetData>
    <row r="1" spans="1:23" ht="84.75" customHeight="1">
      <c r="P1" s="71" t="s">
        <v>62</v>
      </c>
      <c r="Q1" s="72"/>
      <c r="R1" s="72"/>
      <c r="S1" s="72"/>
      <c r="T1" s="72"/>
    </row>
    <row r="2" spans="1:23" ht="33" customHeight="1">
      <c r="A2" s="65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3" ht="27.75" customHeight="1">
      <c r="A3" s="73" t="s">
        <v>0</v>
      </c>
      <c r="B3" s="73" t="s">
        <v>1</v>
      </c>
      <c r="C3" s="73" t="s">
        <v>40</v>
      </c>
      <c r="D3" s="73" t="s">
        <v>2</v>
      </c>
      <c r="E3" s="73"/>
      <c r="F3" s="74" t="s">
        <v>3</v>
      </c>
      <c r="G3" s="75" t="s">
        <v>4</v>
      </c>
      <c r="H3" s="75" t="s">
        <v>5</v>
      </c>
      <c r="I3" s="75"/>
      <c r="J3" s="75"/>
      <c r="K3" s="75" t="s">
        <v>6</v>
      </c>
      <c r="L3" s="75"/>
      <c r="M3" s="75"/>
      <c r="N3" s="76" t="s">
        <v>39</v>
      </c>
      <c r="O3" s="77" t="s">
        <v>38</v>
      </c>
      <c r="P3" s="78" t="s">
        <v>52</v>
      </c>
      <c r="Q3" s="78"/>
      <c r="R3" s="78"/>
      <c r="S3" s="78"/>
      <c r="T3" s="78"/>
    </row>
    <row r="4" spans="1:23" ht="31.5" customHeight="1">
      <c r="A4" s="73"/>
      <c r="B4" s="73"/>
      <c r="C4" s="73"/>
      <c r="D4" s="73"/>
      <c r="E4" s="73"/>
      <c r="F4" s="74"/>
      <c r="G4" s="75"/>
      <c r="H4" s="74" t="s">
        <v>7</v>
      </c>
      <c r="I4" s="79" t="s">
        <v>8</v>
      </c>
      <c r="J4" s="79"/>
      <c r="K4" s="77" t="s">
        <v>7</v>
      </c>
      <c r="L4" s="75" t="s">
        <v>8</v>
      </c>
      <c r="M4" s="75"/>
      <c r="N4" s="76"/>
      <c r="O4" s="77"/>
      <c r="P4" s="81" t="s">
        <v>54</v>
      </c>
      <c r="Q4" s="80" t="s">
        <v>64</v>
      </c>
      <c r="R4" s="80" t="s">
        <v>59</v>
      </c>
      <c r="S4" s="80" t="s">
        <v>51</v>
      </c>
      <c r="T4" s="81" t="s">
        <v>55</v>
      </c>
    </row>
    <row r="5" spans="1:23" ht="120.75" customHeight="1">
      <c r="A5" s="73"/>
      <c r="B5" s="73"/>
      <c r="C5" s="73"/>
      <c r="D5" s="82" t="s">
        <v>9</v>
      </c>
      <c r="E5" s="82" t="s">
        <v>10</v>
      </c>
      <c r="F5" s="74"/>
      <c r="G5" s="75"/>
      <c r="H5" s="74"/>
      <c r="I5" s="39" t="s">
        <v>11</v>
      </c>
      <c r="J5" s="39" t="s">
        <v>12</v>
      </c>
      <c r="K5" s="77"/>
      <c r="L5" s="40" t="s">
        <v>13</v>
      </c>
      <c r="M5" s="41" t="s">
        <v>12</v>
      </c>
      <c r="N5" s="76"/>
      <c r="O5" s="77"/>
      <c r="P5" s="81"/>
      <c r="Q5" s="80"/>
      <c r="R5" s="80"/>
      <c r="S5" s="80"/>
      <c r="T5" s="81"/>
    </row>
    <row r="6" spans="1:23" ht="23.25" customHeight="1">
      <c r="A6" s="73"/>
      <c r="B6" s="73"/>
      <c r="C6" s="73"/>
      <c r="D6" s="82"/>
      <c r="E6" s="82"/>
      <c r="F6" s="42" t="s">
        <v>14</v>
      </c>
      <c r="G6" s="43" t="s">
        <v>15</v>
      </c>
      <c r="H6" s="42" t="s">
        <v>16</v>
      </c>
      <c r="I6" s="42" t="s">
        <v>16</v>
      </c>
      <c r="J6" s="42" t="s">
        <v>16</v>
      </c>
      <c r="K6" s="43" t="s">
        <v>15</v>
      </c>
      <c r="L6" s="43" t="s">
        <v>15</v>
      </c>
      <c r="M6" s="44" t="s">
        <v>15</v>
      </c>
      <c r="N6" s="62" t="s">
        <v>15</v>
      </c>
      <c r="O6" s="43" t="s">
        <v>15</v>
      </c>
      <c r="P6" s="29" t="s">
        <v>17</v>
      </c>
      <c r="Q6" s="28" t="s">
        <v>57</v>
      </c>
      <c r="R6" s="28" t="s">
        <v>57</v>
      </c>
      <c r="S6" s="28" t="s">
        <v>57</v>
      </c>
      <c r="T6" s="28" t="s">
        <v>58</v>
      </c>
    </row>
    <row r="7" spans="1:23">
      <c r="A7" s="4">
        <v>1</v>
      </c>
      <c r="B7" s="4">
        <v>2</v>
      </c>
      <c r="C7" s="4">
        <v>3</v>
      </c>
      <c r="D7" s="4">
        <v>4</v>
      </c>
      <c r="E7" s="4">
        <v>5</v>
      </c>
      <c r="F7" s="12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8">
        <v>13</v>
      </c>
      <c r="N7" s="63">
        <v>14</v>
      </c>
      <c r="O7" s="19">
        <v>15</v>
      </c>
      <c r="P7" s="17">
        <v>16</v>
      </c>
      <c r="Q7" s="27">
        <v>17</v>
      </c>
      <c r="R7" s="27">
        <v>18</v>
      </c>
      <c r="S7" s="27">
        <v>19</v>
      </c>
      <c r="T7" s="27">
        <v>20</v>
      </c>
    </row>
    <row r="8" spans="1:23">
      <c r="A8" s="84" t="s">
        <v>53</v>
      </c>
      <c r="B8" s="85"/>
      <c r="C8" s="85"/>
      <c r="D8" s="85"/>
      <c r="E8" s="86"/>
      <c r="F8" s="33">
        <f>F13+F18+F21+F25+F29+F33+F37+F41</f>
        <v>512</v>
      </c>
      <c r="G8" s="34">
        <f>G13+G18+G21+G25+G29+G33+G37+G41</f>
        <v>9937.4</v>
      </c>
      <c r="H8" s="33">
        <v>217</v>
      </c>
      <c r="I8" s="37">
        <v>164</v>
      </c>
      <c r="J8" s="37">
        <v>53</v>
      </c>
      <c r="K8" s="34">
        <f>K13+K18+K21+K25+K29+K33+K37+K41</f>
        <v>9937.4</v>
      </c>
      <c r="L8" s="34">
        <f>L13+L18+L21+L25+L29+L33+L37+L41</f>
        <v>7656.0000000000009</v>
      </c>
      <c r="M8" s="34">
        <f>M13+M18+M25+M29+M33+M37+M41+M21</f>
        <v>2281.4</v>
      </c>
      <c r="N8" s="34">
        <f>N13+N18+N25+N29+N33+N37+N41+N21</f>
        <v>2281.4</v>
      </c>
      <c r="O8" s="34">
        <f>O13+O18+O25+O29+O33+O37+O41+O21</f>
        <v>7656</v>
      </c>
      <c r="P8" s="34">
        <f>Q8+S8</f>
        <v>263299.66619999998</v>
      </c>
      <c r="Q8" s="34">
        <f>Q13+Q18+Q21+Q25+Q29+Q33+Q37+Q41</f>
        <v>201056.43700000001</v>
      </c>
      <c r="R8" s="36">
        <v>0</v>
      </c>
      <c r="S8" s="36">
        <f>S13+S18+S21+S25+S29+S33+S37+S41</f>
        <v>62243.229199999994</v>
      </c>
      <c r="T8" s="36">
        <v>26.962</v>
      </c>
    </row>
    <row r="9" spans="1:23" ht="38.25">
      <c r="A9" s="1">
        <v>1</v>
      </c>
      <c r="B9" s="2" t="s">
        <v>19</v>
      </c>
      <c r="C9" s="1">
        <v>1965</v>
      </c>
      <c r="D9" s="2" t="s">
        <v>20</v>
      </c>
      <c r="E9" s="3">
        <v>42432</v>
      </c>
      <c r="F9" s="11">
        <v>20</v>
      </c>
      <c r="G9" s="6">
        <v>360.3</v>
      </c>
      <c r="H9" s="11">
        <v>7</v>
      </c>
      <c r="I9" s="11">
        <v>6</v>
      </c>
      <c r="J9" s="11">
        <v>1</v>
      </c>
      <c r="K9" s="6">
        <v>360.3</v>
      </c>
      <c r="L9" s="6">
        <v>311.60000000000002</v>
      </c>
      <c r="M9" s="58">
        <v>48.7</v>
      </c>
      <c r="N9" s="59">
        <v>48.7</v>
      </c>
      <c r="O9" s="14">
        <v>311.60000000000002</v>
      </c>
      <c r="P9" s="38">
        <f>Q9+S9</f>
        <v>7837.9611999999997</v>
      </c>
      <c r="Q9" s="45">
        <v>6433.1610000000001</v>
      </c>
      <c r="R9" s="25">
        <v>0</v>
      </c>
      <c r="S9" s="25">
        <f>T9*N9</f>
        <v>1404.8002000000001</v>
      </c>
      <c r="T9" s="25">
        <v>28.846</v>
      </c>
    </row>
    <row r="10" spans="1:23" ht="38.25">
      <c r="A10" s="1">
        <v>2</v>
      </c>
      <c r="B10" s="2" t="s">
        <v>41</v>
      </c>
      <c r="C10" s="1">
        <v>1957</v>
      </c>
      <c r="D10" s="2" t="s">
        <v>20</v>
      </c>
      <c r="E10" s="3">
        <v>43622</v>
      </c>
      <c r="F10" s="11">
        <v>17</v>
      </c>
      <c r="G10" s="6">
        <v>334.2</v>
      </c>
      <c r="H10" s="11">
        <v>8</v>
      </c>
      <c r="I10" s="11">
        <v>8</v>
      </c>
      <c r="J10" s="11">
        <v>0</v>
      </c>
      <c r="K10" s="6">
        <v>334.2</v>
      </c>
      <c r="L10" s="6">
        <v>334.2</v>
      </c>
      <c r="M10" s="58">
        <v>0</v>
      </c>
      <c r="N10" s="59">
        <v>0</v>
      </c>
      <c r="O10" s="14">
        <v>334.2</v>
      </c>
      <c r="P10" s="49">
        <f t="shared" ref="P10:P12" si="0">Q10+S10</f>
        <v>8540.8119999999999</v>
      </c>
      <c r="Q10" s="45">
        <v>8540.8119999999999</v>
      </c>
      <c r="R10" s="38">
        <v>0</v>
      </c>
      <c r="S10" s="25">
        <f t="shared" ref="S10" si="1">T10*N10</f>
        <v>0</v>
      </c>
      <c r="T10" s="25">
        <v>0</v>
      </c>
    </row>
    <row r="11" spans="1:23" ht="38.25">
      <c r="A11" s="1">
        <v>3</v>
      </c>
      <c r="B11" s="2" t="s">
        <v>42</v>
      </c>
      <c r="C11" s="1">
        <v>1948</v>
      </c>
      <c r="D11" s="2" t="s">
        <v>20</v>
      </c>
      <c r="E11" s="3">
        <v>43893</v>
      </c>
      <c r="F11" s="11">
        <v>12</v>
      </c>
      <c r="G11" s="6">
        <v>227.8</v>
      </c>
      <c r="H11" s="11">
        <v>5</v>
      </c>
      <c r="I11" s="11">
        <v>1</v>
      </c>
      <c r="J11" s="11">
        <v>4</v>
      </c>
      <c r="K11" s="6">
        <f>L11+M11</f>
        <v>227.8</v>
      </c>
      <c r="L11" s="6">
        <v>31</v>
      </c>
      <c r="M11" s="58">
        <v>196.8</v>
      </c>
      <c r="N11" s="59">
        <v>196.8</v>
      </c>
      <c r="O11" s="14">
        <v>31</v>
      </c>
      <c r="P11" s="49">
        <f t="shared" si="0"/>
        <v>5676.8928000000005</v>
      </c>
      <c r="Q11" s="49">
        <v>0</v>
      </c>
      <c r="R11" s="49">
        <v>0</v>
      </c>
      <c r="S11" s="49">
        <f>T11*N11</f>
        <v>5676.8928000000005</v>
      </c>
      <c r="T11" s="49">
        <v>28.846</v>
      </c>
    </row>
    <row r="12" spans="1:23" ht="39.75" customHeight="1">
      <c r="A12" s="1">
        <v>4</v>
      </c>
      <c r="B12" s="2" t="s">
        <v>21</v>
      </c>
      <c r="C12" s="1">
        <v>1953</v>
      </c>
      <c r="D12" s="2" t="s">
        <v>20</v>
      </c>
      <c r="E12" s="3">
        <v>43893</v>
      </c>
      <c r="F12" s="11">
        <v>25</v>
      </c>
      <c r="G12" s="6">
        <v>450.3</v>
      </c>
      <c r="H12" s="11">
        <v>10</v>
      </c>
      <c r="I12" s="11">
        <v>7</v>
      </c>
      <c r="J12" s="11">
        <v>3</v>
      </c>
      <c r="K12" s="6">
        <v>450.3</v>
      </c>
      <c r="L12" s="6">
        <v>307.2</v>
      </c>
      <c r="M12" s="58">
        <v>143.1</v>
      </c>
      <c r="N12" s="59">
        <v>143.1</v>
      </c>
      <c r="O12" s="14">
        <v>307.2</v>
      </c>
      <c r="P12" s="49">
        <f t="shared" si="0"/>
        <v>10319.8626</v>
      </c>
      <c r="Q12" s="45">
        <v>6192</v>
      </c>
      <c r="R12" s="38">
        <v>0</v>
      </c>
      <c r="S12" s="25">
        <f>T12*M12</f>
        <v>4127.8625999999995</v>
      </c>
      <c r="T12" s="25">
        <v>28.846</v>
      </c>
    </row>
    <row r="13" spans="1:23" ht="15" customHeight="1">
      <c r="A13" s="68" t="s">
        <v>63</v>
      </c>
      <c r="B13" s="69"/>
      <c r="C13" s="70"/>
      <c r="D13" s="32" t="s">
        <v>18</v>
      </c>
      <c r="E13" s="32" t="s">
        <v>18</v>
      </c>
      <c r="F13" s="33">
        <f t="shared" ref="F13:O13" si="2">SUM(F9:F12)</f>
        <v>74</v>
      </c>
      <c r="G13" s="34">
        <f t="shared" si="2"/>
        <v>1372.6</v>
      </c>
      <c r="H13" s="33">
        <f t="shared" si="2"/>
        <v>30</v>
      </c>
      <c r="I13" s="33">
        <f t="shared" si="2"/>
        <v>22</v>
      </c>
      <c r="J13" s="33">
        <f t="shared" si="2"/>
        <v>8</v>
      </c>
      <c r="K13" s="34">
        <f t="shared" si="2"/>
        <v>1372.6</v>
      </c>
      <c r="L13" s="34">
        <f>SUM(L9:L12)</f>
        <v>984</v>
      </c>
      <c r="M13" s="57">
        <f t="shared" si="2"/>
        <v>388.6</v>
      </c>
      <c r="N13" s="57">
        <f t="shared" si="2"/>
        <v>388.6</v>
      </c>
      <c r="O13" s="35">
        <f t="shared" si="2"/>
        <v>984</v>
      </c>
      <c r="P13" s="64">
        <f>SUM(P9:P12)</f>
        <v>32375.528600000001</v>
      </c>
      <c r="Q13" s="36">
        <f>SUM(Q9:Q12)</f>
        <v>21165.972999999998</v>
      </c>
      <c r="R13" s="36">
        <v>26.962</v>
      </c>
      <c r="S13" s="36">
        <f>SUM(S9:S12)</f>
        <v>11209.5556</v>
      </c>
      <c r="T13" s="36">
        <v>26.962</v>
      </c>
      <c r="W13" s="24"/>
    </row>
    <row r="14" spans="1:23" ht="27" customHeight="1">
      <c r="A14" s="1">
        <v>5</v>
      </c>
      <c r="B14" s="2" t="s">
        <v>28</v>
      </c>
      <c r="C14" s="1">
        <v>1929</v>
      </c>
      <c r="D14" s="5" t="s">
        <v>20</v>
      </c>
      <c r="E14" s="3">
        <v>43713</v>
      </c>
      <c r="F14" s="11">
        <v>22</v>
      </c>
      <c r="G14" s="6">
        <v>579.70000000000005</v>
      </c>
      <c r="H14" s="11">
        <v>10</v>
      </c>
      <c r="I14" s="11">
        <v>8</v>
      </c>
      <c r="J14" s="11">
        <v>2</v>
      </c>
      <c r="K14" s="6">
        <v>579.70000000000005</v>
      </c>
      <c r="L14" s="6">
        <v>473.5</v>
      </c>
      <c r="M14" s="59">
        <v>106.2</v>
      </c>
      <c r="N14" s="59">
        <v>106.2</v>
      </c>
      <c r="O14" s="14">
        <v>473.5</v>
      </c>
      <c r="P14" s="25">
        <f t="shared" ref="P14" si="3">Q14+S14</f>
        <v>15629.8714</v>
      </c>
      <c r="Q14" s="25">
        <f t="shared" ref="Q14:Q26" si="4">R14*O14</f>
        <v>12766.507</v>
      </c>
      <c r="R14" s="25">
        <v>26.962</v>
      </c>
      <c r="S14" s="25">
        <f t="shared" ref="S14:S20" si="5">T14*N14</f>
        <v>2863.3643999999999</v>
      </c>
      <c r="T14" s="25">
        <v>26.962</v>
      </c>
    </row>
    <row r="15" spans="1:23" ht="27" customHeight="1">
      <c r="A15" s="1">
        <v>6</v>
      </c>
      <c r="B15" s="2" t="s">
        <v>24</v>
      </c>
      <c r="C15" s="1">
        <v>1949</v>
      </c>
      <c r="D15" s="2" t="s">
        <v>20</v>
      </c>
      <c r="E15" s="3">
        <v>42383</v>
      </c>
      <c r="F15" s="11">
        <v>16</v>
      </c>
      <c r="G15" s="6">
        <v>422.4</v>
      </c>
      <c r="H15" s="11">
        <v>7</v>
      </c>
      <c r="I15" s="11">
        <v>7</v>
      </c>
      <c r="J15" s="11" t="s">
        <v>18</v>
      </c>
      <c r="K15" s="6">
        <v>422.4</v>
      </c>
      <c r="L15" s="6">
        <v>422.4</v>
      </c>
      <c r="M15" s="59">
        <v>0</v>
      </c>
      <c r="N15" s="59">
        <v>0</v>
      </c>
      <c r="O15" s="14">
        <v>422.4</v>
      </c>
      <c r="P15" s="25">
        <f>Q15+S15</f>
        <v>11388.748799999999</v>
      </c>
      <c r="Q15" s="25">
        <f>R15*O15</f>
        <v>11388.748799999999</v>
      </c>
      <c r="R15" s="25">
        <v>26.962</v>
      </c>
      <c r="S15" s="25">
        <f t="shared" si="5"/>
        <v>0</v>
      </c>
      <c r="T15" s="25">
        <v>0</v>
      </c>
    </row>
    <row r="16" spans="1:23" ht="27" customHeight="1">
      <c r="A16" s="1">
        <v>7</v>
      </c>
      <c r="B16" s="2" t="s">
        <v>45</v>
      </c>
      <c r="C16" s="1">
        <v>1951</v>
      </c>
      <c r="D16" s="2" t="s">
        <v>20</v>
      </c>
      <c r="E16" s="3">
        <v>43893</v>
      </c>
      <c r="F16" s="11">
        <v>3</v>
      </c>
      <c r="G16" s="6">
        <v>47.1</v>
      </c>
      <c r="H16" s="11">
        <v>1</v>
      </c>
      <c r="I16" s="11">
        <v>0</v>
      </c>
      <c r="J16" s="11">
        <v>1</v>
      </c>
      <c r="K16" s="6">
        <v>47.1</v>
      </c>
      <c r="L16" s="6">
        <v>0</v>
      </c>
      <c r="M16" s="59">
        <v>47.1</v>
      </c>
      <c r="N16" s="59">
        <v>47.1</v>
      </c>
      <c r="O16" s="14">
        <v>0</v>
      </c>
      <c r="P16" s="25">
        <f>Q16+S16</f>
        <v>1269.9102</v>
      </c>
      <c r="Q16" s="25">
        <f>R16*O16</f>
        <v>0</v>
      </c>
      <c r="R16" s="25">
        <v>26.962</v>
      </c>
      <c r="S16" s="25">
        <f t="shared" si="5"/>
        <v>1269.9102</v>
      </c>
      <c r="T16" s="25">
        <v>26.962</v>
      </c>
    </row>
    <row r="17" spans="1:21" ht="27" customHeight="1">
      <c r="A17" s="1">
        <v>8</v>
      </c>
      <c r="B17" s="2" t="s">
        <v>46</v>
      </c>
      <c r="C17" s="1">
        <v>1968</v>
      </c>
      <c r="D17" s="2" t="s">
        <v>20</v>
      </c>
      <c r="E17" s="3">
        <v>42569</v>
      </c>
      <c r="F17" s="11">
        <v>4</v>
      </c>
      <c r="G17" s="6">
        <v>34.200000000000003</v>
      </c>
      <c r="H17" s="11">
        <v>1</v>
      </c>
      <c r="I17" s="11">
        <v>0</v>
      </c>
      <c r="J17" s="11">
        <v>1</v>
      </c>
      <c r="K17" s="6">
        <v>34.200000000000003</v>
      </c>
      <c r="L17" s="6">
        <v>0</v>
      </c>
      <c r="M17" s="59">
        <v>34.200000000000003</v>
      </c>
      <c r="N17" s="59">
        <v>34.200000000000003</v>
      </c>
      <c r="O17" s="14">
        <v>0</v>
      </c>
      <c r="P17" s="25">
        <f>Q17+S17</f>
        <v>922.10040000000004</v>
      </c>
      <c r="Q17" s="25">
        <f>R17*O17</f>
        <v>0</v>
      </c>
      <c r="R17" s="25">
        <v>26.962</v>
      </c>
      <c r="S17" s="25">
        <f t="shared" si="5"/>
        <v>922.10040000000004</v>
      </c>
      <c r="T17" s="25">
        <v>26.962</v>
      </c>
    </row>
    <row r="18" spans="1:21" ht="16.5" customHeight="1">
      <c r="A18" s="87" t="s">
        <v>22</v>
      </c>
      <c r="B18" s="88"/>
      <c r="C18" s="89"/>
      <c r="D18" s="34" t="s">
        <v>18</v>
      </c>
      <c r="E18" s="34" t="s">
        <v>18</v>
      </c>
      <c r="F18" s="33">
        <f t="shared" ref="F18:L18" si="6">SUM(F14:F17)</f>
        <v>45</v>
      </c>
      <c r="G18" s="34">
        <f t="shared" si="6"/>
        <v>1083.4000000000001</v>
      </c>
      <c r="H18" s="33">
        <f t="shared" si="6"/>
        <v>19</v>
      </c>
      <c r="I18" s="33">
        <f t="shared" si="6"/>
        <v>15</v>
      </c>
      <c r="J18" s="33">
        <f t="shared" si="6"/>
        <v>4</v>
      </c>
      <c r="K18" s="34">
        <f t="shared" si="6"/>
        <v>1083.4000000000001</v>
      </c>
      <c r="L18" s="34">
        <f t="shared" si="6"/>
        <v>895.9</v>
      </c>
      <c r="M18" s="57">
        <f>SUM(M14:M17)</f>
        <v>187.5</v>
      </c>
      <c r="N18" s="57">
        <f t="shared" ref="N18:Q18" si="7">SUM(N14:N17)</f>
        <v>187.5</v>
      </c>
      <c r="O18" s="34">
        <f t="shared" si="7"/>
        <v>895.9</v>
      </c>
      <c r="P18" s="36">
        <f t="shared" si="7"/>
        <v>29210.630799999995</v>
      </c>
      <c r="Q18" s="36">
        <f t="shared" si="7"/>
        <v>24155.255799999999</v>
      </c>
      <c r="R18" s="36">
        <v>26.962</v>
      </c>
      <c r="S18" s="36">
        <f t="shared" si="5"/>
        <v>5055.375</v>
      </c>
      <c r="T18" s="36">
        <v>26.962</v>
      </c>
    </row>
    <row r="19" spans="1:21" s="51" customFormat="1" ht="39" customHeight="1">
      <c r="A19" s="53">
        <v>9</v>
      </c>
      <c r="B19" s="53" t="s">
        <v>70</v>
      </c>
      <c r="C19" s="53">
        <v>1929</v>
      </c>
      <c r="D19" s="50" t="s">
        <v>20</v>
      </c>
      <c r="E19" s="54">
        <v>44251</v>
      </c>
      <c r="F19" s="53">
        <v>25</v>
      </c>
      <c r="G19" s="53">
        <v>576.4</v>
      </c>
      <c r="H19" s="18">
        <v>12</v>
      </c>
      <c r="I19" s="18">
        <v>12</v>
      </c>
      <c r="J19" s="18">
        <v>0</v>
      </c>
      <c r="K19" s="53">
        <v>576.4</v>
      </c>
      <c r="L19" s="53">
        <v>576.4</v>
      </c>
      <c r="M19" s="58">
        <v>0</v>
      </c>
      <c r="N19" s="58">
        <v>0</v>
      </c>
      <c r="O19" s="52">
        <v>576.4</v>
      </c>
      <c r="P19" s="16">
        <f>Q19+S19</f>
        <v>15540.896799999999</v>
      </c>
      <c r="Q19" s="10">
        <f>R19*O19</f>
        <v>15540.896799999999</v>
      </c>
      <c r="R19" s="18">
        <v>26.962</v>
      </c>
      <c r="S19" s="18">
        <v>0</v>
      </c>
      <c r="T19" s="18">
        <v>26.962</v>
      </c>
    </row>
    <row r="20" spans="1:21" ht="38.25">
      <c r="A20" s="1">
        <v>10</v>
      </c>
      <c r="B20" s="2" t="s">
        <v>43</v>
      </c>
      <c r="C20" s="1">
        <v>1931</v>
      </c>
      <c r="D20" s="2" t="s">
        <v>20</v>
      </c>
      <c r="E20" s="3">
        <v>43713</v>
      </c>
      <c r="F20" s="11">
        <v>35</v>
      </c>
      <c r="G20" s="6">
        <v>529.70000000000005</v>
      </c>
      <c r="H20" s="11">
        <v>12</v>
      </c>
      <c r="I20" s="11">
        <v>8</v>
      </c>
      <c r="J20" s="11">
        <v>4</v>
      </c>
      <c r="K20" s="6">
        <v>529.70000000000005</v>
      </c>
      <c r="L20" s="6">
        <v>329.8</v>
      </c>
      <c r="M20" s="59">
        <v>199.9</v>
      </c>
      <c r="N20" s="59">
        <v>199.9</v>
      </c>
      <c r="O20" s="14">
        <v>329.8</v>
      </c>
      <c r="P20" s="25">
        <f>Q20+S20</f>
        <v>14281.771400000001</v>
      </c>
      <c r="Q20" s="25">
        <f>R20*O20</f>
        <v>8892.0676000000003</v>
      </c>
      <c r="R20" s="25">
        <v>26.962</v>
      </c>
      <c r="S20" s="25">
        <f t="shared" si="5"/>
        <v>5389.7038000000002</v>
      </c>
      <c r="T20" s="25">
        <v>26.962</v>
      </c>
    </row>
    <row r="21" spans="1:21">
      <c r="A21" s="68" t="s">
        <v>26</v>
      </c>
      <c r="B21" s="69"/>
      <c r="C21" s="70"/>
      <c r="D21" s="32" t="s">
        <v>18</v>
      </c>
      <c r="E21" s="32" t="s">
        <v>18</v>
      </c>
      <c r="F21" s="33">
        <f>SUM(F19:F20)</f>
        <v>60</v>
      </c>
      <c r="G21" s="34">
        <f>SUM(G19:G20)</f>
        <v>1106.0999999999999</v>
      </c>
      <c r="H21" s="33">
        <f ca="1">SUM(H20:H22)</f>
        <v>24</v>
      </c>
      <c r="I21" s="33">
        <f ca="1">SUM(I20:I22)</f>
        <v>20</v>
      </c>
      <c r="J21" s="33">
        <f ca="1">SUM(J20:J22)</f>
        <v>4</v>
      </c>
      <c r="K21" s="34">
        <f t="shared" ref="K21:Q21" si="8">SUM(K19:K20)</f>
        <v>1106.0999999999999</v>
      </c>
      <c r="L21" s="34">
        <f t="shared" si="8"/>
        <v>906.2</v>
      </c>
      <c r="M21" s="34">
        <f t="shared" si="8"/>
        <v>199.9</v>
      </c>
      <c r="N21" s="57">
        <f t="shared" si="8"/>
        <v>199.9</v>
      </c>
      <c r="O21" s="35">
        <f t="shared" si="8"/>
        <v>906.2</v>
      </c>
      <c r="P21" s="36">
        <f t="shared" si="8"/>
        <v>29822.6682</v>
      </c>
      <c r="Q21" s="36">
        <f t="shared" si="8"/>
        <v>24432.964399999997</v>
      </c>
      <c r="R21" s="36">
        <v>26.962</v>
      </c>
      <c r="S21" s="36">
        <f>T21*N21</f>
        <v>5389.7038000000002</v>
      </c>
      <c r="T21" s="36">
        <v>26.962</v>
      </c>
      <c r="U21" s="24"/>
    </row>
    <row r="22" spans="1:21" ht="38.25">
      <c r="A22" s="1">
        <v>11</v>
      </c>
      <c r="B22" s="2" t="s">
        <v>44</v>
      </c>
      <c r="C22" s="1">
        <v>1932</v>
      </c>
      <c r="D22" s="2" t="s">
        <v>20</v>
      </c>
      <c r="E22" s="3">
        <v>43713</v>
      </c>
      <c r="F22" s="11">
        <v>23</v>
      </c>
      <c r="G22" s="6">
        <v>580.1</v>
      </c>
      <c r="H22" s="11">
        <v>12</v>
      </c>
      <c r="I22" s="11">
        <v>12</v>
      </c>
      <c r="J22" s="11">
        <v>0</v>
      </c>
      <c r="K22" s="6">
        <v>580.1</v>
      </c>
      <c r="L22" s="6">
        <v>580.1</v>
      </c>
      <c r="M22" s="59">
        <v>0</v>
      </c>
      <c r="N22" s="59">
        <v>0</v>
      </c>
      <c r="O22" s="14">
        <v>580.1</v>
      </c>
      <c r="P22" s="25">
        <f>Q22+S22</f>
        <v>15640.656200000001</v>
      </c>
      <c r="Q22" s="25">
        <f>R22*O22</f>
        <v>15640.656200000001</v>
      </c>
      <c r="R22" s="25">
        <v>26.962</v>
      </c>
      <c r="S22" s="25">
        <f>T22*N22</f>
        <v>0</v>
      </c>
      <c r="T22" s="25">
        <v>26.962</v>
      </c>
      <c r="U22" s="24"/>
    </row>
    <row r="23" spans="1:21" ht="38.25">
      <c r="A23" s="55">
        <v>12</v>
      </c>
      <c r="B23" s="2" t="s">
        <v>29</v>
      </c>
      <c r="C23" s="1">
        <v>1933</v>
      </c>
      <c r="D23" s="2" t="s">
        <v>20</v>
      </c>
      <c r="E23" s="3">
        <v>43713</v>
      </c>
      <c r="F23" s="11">
        <v>27</v>
      </c>
      <c r="G23" s="6">
        <v>391.1</v>
      </c>
      <c r="H23" s="11">
        <v>9</v>
      </c>
      <c r="I23" s="11">
        <v>6</v>
      </c>
      <c r="J23" s="11">
        <v>3</v>
      </c>
      <c r="K23" s="6">
        <v>391.1</v>
      </c>
      <c r="L23" s="6">
        <v>244.9</v>
      </c>
      <c r="M23" s="59">
        <v>146.19999999999999</v>
      </c>
      <c r="N23" s="59">
        <v>146.19999999999999</v>
      </c>
      <c r="O23" s="14">
        <v>244.9</v>
      </c>
      <c r="P23" s="25">
        <f>Q23+S23</f>
        <v>10544.8382</v>
      </c>
      <c r="Q23" s="25">
        <f>R23*O23</f>
        <v>6602.9938000000002</v>
      </c>
      <c r="R23" s="25">
        <v>26.962</v>
      </c>
      <c r="S23" s="25">
        <f>T23*N23</f>
        <v>3941.8443999999995</v>
      </c>
      <c r="T23" s="25">
        <v>26.962</v>
      </c>
      <c r="U23" s="24"/>
    </row>
    <row r="24" spans="1:21" ht="38.25">
      <c r="A24" s="55">
        <v>13</v>
      </c>
      <c r="B24" s="2" t="s">
        <v>37</v>
      </c>
      <c r="C24" s="1">
        <v>1952</v>
      </c>
      <c r="D24" s="2" t="s">
        <v>20</v>
      </c>
      <c r="E24" s="3">
        <v>43893</v>
      </c>
      <c r="F24" s="11">
        <v>4</v>
      </c>
      <c r="G24" s="6">
        <v>191.1</v>
      </c>
      <c r="H24" s="11">
        <v>4</v>
      </c>
      <c r="I24" s="11">
        <v>0</v>
      </c>
      <c r="J24" s="11">
        <v>4</v>
      </c>
      <c r="K24" s="6">
        <v>191.1</v>
      </c>
      <c r="L24" s="6">
        <v>0</v>
      </c>
      <c r="M24" s="59">
        <v>191.1</v>
      </c>
      <c r="N24" s="59">
        <v>191.1</v>
      </c>
      <c r="O24" s="14">
        <v>0</v>
      </c>
      <c r="P24" s="25">
        <f>Q24+S24</f>
        <v>5152.4381999999996</v>
      </c>
      <c r="Q24" s="25">
        <f>R24*O24</f>
        <v>0</v>
      </c>
      <c r="R24" s="25">
        <v>26.962</v>
      </c>
      <c r="S24" s="46">
        <f t="shared" ref="S24" si="9">T24*N24</f>
        <v>5152.4381999999996</v>
      </c>
      <c r="T24" s="25">
        <v>26.962</v>
      </c>
    </row>
    <row r="25" spans="1:21">
      <c r="A25" s="68" t="s">
        <v>30</v>
      </c>
      <c r="B25" s="69"/>
      <c r="C25" s="70"/>
      <c r="D25" s="32" t="s">
        <v>18</v>
      </c>
      <c r="E25" s="32" t="s">
        <v>18</v>
      </c>
      <c r="F25" s="33">
        <f t="shared" ref="F25:Q25" si="10">SUM(F22:F24)</f>
        <v>54</v>
      </c>
      <c r="G25" s="34">
        <f t="shared" si="10"/>
        <v>1162.3</v>
      </c>
      <c r="H25" s="33">
        <f t="shared" si="10"/>
        <v>25</v>
      </c>
      <c r="I25" s="33">
        <f t="shared" si="10"/>
        <v>18</v>
      </c>
      <c r="J25" s="33">
        <f t="shared" si="10"/>
        <v>7</v>
      </c>
      <c r="K25" s="34">
        <f t="shared" si="10"/>
        <v>1162.3</v>
      </c>
      <c r="L25" s="34">
        <f t="shared" si="10"/>
        <v>825</v>
      </c>
      <c r="M25" s="57">
        <f t="shared" si="10"/>
        <v>337.29999999999995</v>
      </c>
      <c r="N25" s="57">
        <f t="shared" si="10"/>
        <v>337.29999999999995</v>
      </c>
      <c r="O25" s="35">
        <f t="shared" si="10"/>
        <v>825</v>
      </c>
      <c r="P25" s="36">
        <f t="shared" si="10"/>
        <v>31337.932600000004</v>
      </c>
      <c r="Q25" s="36">
        <f t="shared" si="10"/>
        <v>22243.65</v>
      </c>
      <c r="R25" s="36">
        <v>26.962</v>
      </c>
      <c r="S25" s="36">
        <f>SUM(S22:S24)</f>
        <v>9094.2825999999986</v>
      </c>
      <c r="T25" s="36">
        <v>26.962</v>
      </c>
    </row>
    <row r="26" spans="1:21" ht="38.25">
      <c r="A26" s="1">
        <v>14</v>
      </c>
      <c r="B26" s="7" t="s">
        <v>48</v>
      </c>
      <c r="C26" s="20">
        <v>1951</v>
      </c>
      <c r="D26" s="2" t="s">
        <v>20</v>
      </c>
      <c r="E26" s="8">
        <v>44258</v>
      </c>
      <c r="F26" s="11">
        <v>8</v>
      </c>
      <c r="G26" s="6">
        <v>288.60000000000002</v>
      </c>
      <c r="H26" s="11">
        <v>7</v>
      </c>
      <c r="I26" s="11">
        <v>4</v>
      </c>
      <c r="J26" s="11">
        <v>3</v>
      </c>
      <c r="K26" s="6">
        <v>288.60000000000002</v>
      </c>
      <c r="L26" s="6">
        <v>191.7</v>
      </c>
      <c r="M26" s="59">
        <v>96.9</v>
      </c>
      <c r="N26" s="59">
        <v>96.9</v>
      </c>
      <c r="O26" s="14">
        <v>191.7</v>
      </c>
      <c r="P26" s="25">
        <f>Q26+S26</f>
        <v>7781.2331999999997</v>
      </c>
      <c r="Q26" s="25">
        <f t="shared" si="4"/>
        <v>5168.6153999999997</v>
      </c>
      <c r="R26" s="25">
        <v>26.962</v>
      </c>
      <c r="S26" s="46">
        <f t="shared" ref="S26:S28" si="11">T26*N26</f>
        <v>2612.6178</v>
      </c>
      <c r="T26" s="25">
        <v>26.962</v>
      </c>
    </row>
    <row r="27" spans="1:21" ht="38.25">
      <c r="A27" s="1">
        <v>15</v>
      </c>
      <c r="B27" s="2" t="s">
        <v>25</v>
      </c>
      <c r="C27" s="1">
        <v>1950</v>
      </c>
      <c r="D27" s="2" t="s">
        <v>20</v>
      </c>
      <c r="E27" s="3">
        <v>42432</v>
      </c>
      <c r="F27" s="11">
        <v>18</v>
      </c>
      <c r="G27" s="6">
        <v>348.7</v>
      </c>
      <c r="H27" s="11">
        <v>8</v>
      </c>
      <c r="I27" s="11">
        <v>7</v>
      </c>
      <c r="J27" s="11">
        <v>1</v>
      </c>
      <c r="K27" s="6">
        <v>348.7</v>
      </c>
      <c r="L27" s="6">
        <v>309.60000000000002</v>
      </c>
      <c r="M27" s="59">
        <v>39.1</v>
      </c>
      <c r="N27" s="59">
        <v>39.1</v>
      </c>
      <c r="O27" s="14">
        <v>309.60000000000002</v>
      </c>
      <c r="P27" s="25">
        <f>Q27+S27</f>
        <v>9401.6494000000002</v>
      </c>
      <c r="Q27" s="25">
        <f>R27*O27</f>
        <v>8347.4351999999999</v>
      </c>
      <c r="R27" s="25">
        <v>26.962</v>
      </c>
      <c r="S27" s="46">
        <f>T27*N27</f>
        <v>1054.2142000000001</v>
      </c>
      <c r="T27" s="25">
        <v>26.962</v>
      </c>
    </row>
    <row r="28" spans="1:21" ht="38.25">
      <c r="A28" s="1">
        <v>16</v>
      </c>
      <c r="B28" s="2" t="s">
        <v>27</v>
      </c>
      <c r="C28" s="1">
        <v>1956</v>
      </c>
      <c r="D28" s="5" t="s">
        <v>20</v>
      </c>
      <c r="E28" s="3">
        <v>42432</v>
      </c>
      <c r="F28" s="11">
        <v>37</v>
      </c>
      <c r="G28" s="6">
        <v>591</v>
      </c>
      <c r="H28" s="11">
        <v>10</v>
      </c>
      <c r="I28" s="11">
        <v>8</v>
      </c>
      <c r="J28" s="11">
        <v>2</v>
      </c>
      <c r="K28" s="6">
        <v>591</v>
      </c>
      <c r="L28" s="6">
        <v>482.7</v>
      </c>
      <c r="M28" s="59">
        <v>108.3</v>
      </c>
      <c r="N28" s="59">
        <v>108.3</v>
      </c>
      <c r="O28" s="14">
        <v>482.7</v>
      </c>
      <c r="P28" s="25">
        <f>Q28+S28</f>
        <v>15934.541999999999</v>
      </c>
      <c r="Q28" s="25">
        <f>R28*O28</f>
        <v>13014.5574</v>
      </c>
      <c r="R28" s="25">
        <v>26.962</v>
      </c>
      <c r="S28" s="46">
        <f t="shared" si="11"/>
        <v>2919.9845999999998</v>
      </c>
      <c r="T28" s="25">
        <v>26.962</v>
      </c>
    </row>
    <row r="29" spans="1:21">
      <c r="A29" s="68" t="s">
        <v>35</v>
      </c>
      <c r="B29" s="69"/>
      <c r="C29" s="70"/>
      <c r="D29" s="32" t="s">
        <v>18</v>
      </c>
      <c r="E29" s="32" t="s">
        <v>18</v>
      </c>
      <c r="F29" s="33">
        <f t="shared" ref="F29:Q29" si="12">SUM(F26:F28)</f>
        <v>63</v>
      </c>
      <c r="G29" s="34">
        <f t="shared" si="12"/>
        <v>1228.3</v>
      </c>
      <c r="H29" s="33">
        <f t="shared" si="12"/>
        <v>25</v>
      </c>
      <c r="I29" s="33">
        <f t="shared" si="12"/>
        <v>19</v>
      </c>
      <c r="J29" s="33">
        <f t="shared" si="12"/>
        <v>6</v>
      </c>
      <c r="K29" s="34">
        <f t="shared" si="12"/>
        <v>1228.3</v>
      </c>
      <c r="L29" s="34">
        <f t="shared" si="12"/>
        <v>984</v>
      </c>
      <c r="M29" s="57">
        <f t="shared" si="12"/>
        <v>244.3</v>
      </c>
      <c r="N29" s="57">
        <f t="shared" si="12"/>
        <v>244.3</v>
      </c>
      <c r="O29" s="35">
        <f t="shared" si="12"/>
        <v>984</v>
      </c>
      <c r="P29" s="36">
        <f t="shared" si="12"/>
        <v>33117.424599999998</v>
      </c>
      <c r="Q29" s="36">
        <f t="shared" si="12"/>
        <v>26530.608</v>
      </c>
      <c r="R29" s="36">
        <v>26.962</v>
      </c>
      <c r="S29" s="36">
        <f>SUM(S26:S28)</f>
        <v>6586.8166000000001</v>
      </c>
      <c r="T29" s="36">
        <v>26.962</v>
      </c>
    </row>
    <row r="30" spans="1:21" ht="38.25">
      <c r="A30" s="1">
        <v>17</v>
      </c>
      <c r="B30" s="2" t="s">
        <v>47</v>
      </c>
      <c r="C30" s="1">
        <v>1951</v>
      </c>
      <c r="D30" s="2" t="s">
        <v>20</v>
      </c>
      <c r="E30" s="3">
        <v>43518</v>
      </c>
      <c r="F30" s="11">
        <v>14</v>
      </c>
      <c r="G30" s="6">
        <v>360.3</v>
      </c>
      <c r="H30" s="11">
        <v>10</v>
      </c>
      <c r="I30" s="11">
        <v>6</v>
      </c>
      <c r="J30" s="11">
        <v>4</v>
      </c>
      <c r="K30" s="6">
        <v>360.3</v>
      </c>
      <c r="L30" s="6">
        <v>289.5</v>
      </c>
      <c r="M30" s="59">
        <v>70.8</v>
      </c>
      <c r="N30" s="59">
        <v>70.8</v>
      </c>
      <c r="O30" s="14">
        <v>289.5</v>
      </c>
      <c r="P30" s="25">
        <f>Q30+S30</f>
        <v>9714.4085999999988</v>
      </c>
      <c r="Q30" s="25">
        <f>R30*O30</f>
        <v>7805.4989999999998</v>
      </c>
      <c r="R30" s="25">
        <v>26.962</v>
      </c>
      <c r="S30" s="25">
        <f>T30*N30</f>
        <v>1908.9096</v>
      </c>
      <c r="T30" s="25">
        <v>26.962</v>
      </c>
    </row>
    <row r="31" spans="1:21" ht="39" customHeight="1">
      <c r="A31" s="56">
        <v>18</v>
      </c>
      <c r="B31" s="7" t="s">
        <v>49</v>
      </c>
      <c r="C31" s="20">
        <v>1951</v>
      </c>
      <c r="D31" s="2" t="s">
        <v>20</v>
      </c>
      <c r="E31" s="8">
        <v>44251</v>
      </c>
      <c r="F31" s="21">
        <v>20</v>
      </c>
      <c r="G31" s="22">
        <v>343.3</v>
      </c>
      <c r="H31" s="21">
        <v>8</v>
      </c>
      <c r="I31" s="21">
        <v>8</v>
      </c>
      <c r="J31" s="21">
        <v>0</v>
      </c>
      <c r="K31" s="22">
        <v>343.3</v>
      </c>
      <c r="L31" s="22">
        <v>343.3</v>
      </c>
      <c r="M31" s="60">
        <v>0</v>
      </c>
      <c r="N31" s="60">
        <v>0</v>
      </c>
      <c r="O31" s="23">
        <v>343.3</v>
      </c>
      <c r="P31" s="25">
        <f>Q31+S31</f>
        <v>9256.0545999999995</v>
      </c>
      <c r="Q31" s="25">
        <f>R31*O31</f>
        <v>9256.0545999999995</v>
      </c>
      <c r="R31" s="25">
        <v>26.962</v>
      </c>
      <c r="S31" s="46">
        <f>T31*N31</f>
        <v>0</v>
      </c>
      <c r="T31" s="25">
        <v>0</v>
      </c>
    </row>
    <row r="32" spans="1:21" ht="38.25">
      <c r="A32" s="1">
        <v>19</v>
      </c>
      <c r="B32" s="2" t="s">
        <v>33</v>
      </c>
      <c r="C32" s="1">
        <v>1935</v>
      </c>
      <c r="D32" s="2" t="s">
        <v>20</v>
      </c>
      <c r="E32" s="3">
        <v>43622</v>
      </c>
      <c r="F32" s="11">
        <v>22</v>
      </c>
      <c r="G32" s="6">
        <v>577.4</v>
      </c>
      <c r="H32" s="11">
        <v>12</v>
      </c>
      <c r="I32" s="11">
        <v>9</v>
      </c>
      <c r="J32" s="11">
        <v>3</v>
      </c>
      <c r="K32" s="6">
        <v>577.4</v>
      </c>
      <c r="L32" s="6">
        <v>450</v>
      </c>
      <c r="M32" s="59">
        <v>127.4</v>
      </c>
      <c r="N32" s="59">
        <v>127.4</v>
      </c>
      <c r="O32" s="14">
        <v>450</v>
      </c>
      <c r="P32" s="25">
        <f>Q32+S32</f>
        <v>15567.8588</v>
      </c>
      <c r="Q32" s="25">
        <f>R32*O32</f>
        <v>12132.9</v>
      </c>
      <c r="R32" s="31">
        <v>26.962</v>
      </c>
      <c r="S32" s="46">
        <f>T32*N32</f>
        <v>3434.9588000000003</v>
      </c>
      <c r="T32" s="31">
        <v>26.962</v>
      </c>
    </row>
    <row r="33" spans="1:20">
      <c r="A33" s="68" t="s">
        <v>56</v>
      </c>
      <c r="B33" s="69"/>
      <c r="C33" s="70"/>
      <c r="D33" s="32" t="s">
        <v>18</v>
      </c>
      <c r="E33" s="32" t="s">
        <v>18</v>
      </c>
      <c r="F33" s="33">
        <f t="shared" ref="F33:Q33" si="13">SUM(F30:F32)</f>
        <v>56</v>
      </c>
      <c r="G33" s="34">
        <f t="shared" si="13"/>
        <v>1281</v>
      </c>
      <c r="H33" s="33">
        <f t="shared" si="13"/>
        <v>30</v>
      </c>
      <c r="I33" s="33">
        <f t="shared" si="13"/>
        <v>23</v>
      </c>
      <c r="J33" s="33">
        <f t="shared" si="13"/>
        <v>7</v>
      </c>
      <c r="K33" s="34">
        <f t="shared" si="13"/>
        <v>1281</v>
      </c>
      <c r="L33" s="34">
        <f t="shared" si="13"/>
        <v>1082.8</v>
      </c>
      <c r="M33" s="57">
        <f t="shared" si="13"/>
        <v>198.2</v>
      </c>
      <c r="N33" s="57">
        <f t="shared" si="13"/>
        <v>198.2</v>
      </c>
      <c r="O33" s="35">
        <f t="shared" si="13"/>
        <v>1082.8</v>
      </c>
      <c r="P33" s="36">
        <f t="shared" si="13"/>
        <v>34538.322</v>
      </c>
      <c r="Q33" s="36">
        <f t="shared" si="13"/>
        <v>29194.453600000001</v>
      </c>
      <c r="R33" s="36">
        <v>26.962</v>
      </c>
      <c r="S33" s="36">
        <f>SUM(S30:S32)</f>
        <v>5343.8684000000003</v>
      </c>
      <c r="T33" s="36">
        <v>26.962</v>
      </c>
    </row>
    <row r="34" spans="1:20" ht="38.25">
      <c r="A34" s="56">
        <v>20</v>
      </c>
      <c r="B34" s="7" t="s">
        <v>34</v>
      </c>
      <c r="C34" s="20">
        <v>1952</v>
      </c>
      <c r="D34" s="2" t="s">
        <v>20</v>
      </c>
      <c r="E34" s="3">
        <v>43189</v>
      </c>
      <c r="F34" s="11">
        <v>15</v>
      </c>
      <c r="G34" s="6">
        <v>348.2</v>
      </c>
      <c r="H34" s="11">
        <v>8</v>
      </c>
      <c r="I34" s="11">
        <v>8</v>
      </c>
      <c r="J34" s="11">
        <v>0</v>
      </c>
      <c r="K34" s="6">
        <v>348.2</v>
      </c>
      <c r="L34" s="6">
        <v>348.2</v>
      </c>
      <c r="M34" s="59">
        <v>0</v>
      </c>
      <c r="N34" s="59">
        <v>0</v>
      </c>
      <c r="O34" s="14">
        <v>348.2</v>
      </c>
      <c r="P34" s="25">
        <f>Q34+S34</f>
        <v>9388.1684000000005</v>
      </c>
      <c r="Q34" s="25">
        <f>R34*O34</f>
        <v>9388.1684000000005</v>
      </c>
      <c r="R34" s="25">
        <v>26.962</v>
      </c>
      <c r="S34" s="25">
        <f>T34*N34</f>
        <v>0</v>
      </c>
      <c r="T34" s="25">
        <v>0</v>
      </c>
    </row>
    <row r="35" spans="1:20" ht="38.25">
      <c r="A35" s="1">
        <v>21</v>
      </c>
      <c r="B35" s="2" t="s">
        <v>31</v>
      </c>
      <c r="C35" s="1">
        <v>1962</v>
      </c>
      <c r="D35" s="2" t="s">
        <v>20</v>
      </c>
      <c r="E35" s="3">
        <v>43777</v>
      </c>
      <c r="F35" s="11">
        <v>32</v>
      </c>
      <c r="G35" s="6">
        <v>391.1</v>
      </c>
      <c r="H35" s="11">
        <v>12</v>
      </c>
      <c r="I35" s="11">
        <v>10</v>
      </c>
      <c r="J35" s="11">
        <v>2</v>
      </c>
      <c r="K35" s="6">
        <v>391.1</v>
      </c>
      <c r="L35" s="6">
        <v>300.89999999999998</v>
      </c>
      <c r="M35" s="59">
        <v>90.2</v>
      </c>
      <c r="N35" s="59">
        <v>90.2</v>
      </c>
      <c r="O35" s="14">
        <v>300.89999999999998</v>
      </c>
      <c r="P35" s="25">
        <f>Q35+S35</f>
        <v>10544.8382</v>
      </c>
      <c r="Q35" s="25">
        <f>R35*O35</f>
        <v>8112.8657999999996</v>
      </c>
      <c r="R35" s="25">
        <v>26.962</v>
      </c>
      <c r="S35" s="25">
        <f>T35*N35</f>
        <v>2431.9724000000001</v>
      </c>
      <c r="T35" s="25">
        <v>26.962</v>
      </c>
    </row>
    <row r="36" spans="1:20" ht="38.25">
      <c r="A36" s="1">
        <v>22</v>
      </c>
      <c r="B36" s="2" t="s">
        <v>32</v>
      </c>
      <c r="C36" s="1">
        <v>1962</v>
      </c>
      <c r="D36" s="2" t="s">
        <v>20</v>
      </c>
      <c r="E36" s="3">
        <v>43777</v>
      </c>
      <c r="F36" s="11">
        <v>28</v>
      </c>
      <c r="G36" s="6">
        <v>458.4</v>
      </c>
      <c r="H36" s="11">
        <v>12</v>
      </c>
      <c r="I36" s="11">
        <v>6</v>
      </c>
      <c r="J36" s="11">
        <v>6</v>
      </c>
      <c r="K36" s="6">
        <v>458.4</v>
      </c>
      <c r="L36" s="6">
        <v>232.9</v>
      </c>
      <c r="M36" s="59">
        <v>225.5</v>
      </c>
      <c r="N36" s="59">
        <v>225.5</v>
      </c>
      <c r="O36" s="14">
        <v>232.9</v>
      </c>
      <c r="P36" s="25">
        <f>Q36+S36</f>
        <v>12359.380799999999</v>
      </c>
      <c r="Q36" s="25">
        <f>R36*O36</f>
        <v>6279.4498000000003</v>
      </c>
      <c r="R36" s="25">
        <v>26.962</v>
      </c>
      <c r="S36" s="46">
        <f>T36*N36</f>
        <v>6079.9309999999996</v>
      </c>
      <c r="T36" s="25">
        <v>26.962</v>
      </c>
    </row>
    <row r="37" spans="1:20">
      <c r="A37" s="68" t="s">
        <v>60</v>
      </c>
      <c r="B37" s="69"/>
      <c r="C37" s="70"/>
      <c r="D37" s="32" t="s">
        <v>18</v>
      </c>
      <c r="E37" s="32" t="s">
        <v>18</v>
      </c>
      <c r="F37" s="33">
        <f t="shared" ref="F37:Q37" si="14">SUM(F34:F36)</f>
        <v>75</v>
      </c>
      <c r="G37" s="34">
        <f t="shared" si="14"/>
        <v>1197.6999999999998</v>
      </c>
      <c r="H37" s="33">
        <f t="shared" si="14"/>
        <v>32</v>
      </c>
      <c r="I37" s="33">
        <f t="shared" si="14"/>
        <v>24</v>
      </c>
      <c r="J37" s="33">
        <f t="shared" si="14"/>
        <v>8</v>
      </c>
      <c r="K37" s="34">
        <f t="shared" si="14"/>
        <v>1197.6999999999998</v>
      </c>
      <c r="L37" s="34">
        <f t="shared" si="14"/>
        <v>881.99999999999989</v>
      </c>
      <c r="M37" s="57">
        <f t="shared" si="14"/>
        <v>315.7</v>
      </c>
      <c r="N37" s="57">
        <f t="shared" si="14"/>
        <v>315.7</v>
      </c>
      <c r="O37" s="35">
        <f t="shared" si="14"/>
        <v>881.99999999999989</v>
      </c>
      <c r="P37" s="36">
        <f t="shared" si="14"/>
        <v>32292.3874</v>
      </c>
      <c r="Q37" s="36">
        <f t="shared" si="14"/>
        <v>23780.484000000004</v>
      </c>
      <c r="R37" s="36">
        <v>26.962</v>
      </c>
      <c r="S37" s="36">
        <f>SUM(S34:S36)</f>
        <v>8511.9033999999992</v>
      </c>
      <c r="T37" s="36">
        <v>26.962</v>
      </c>
    </row>
    <row r="38" spans="1:20" ht="38.25">
      <c r="A38" s="1">
        <v>23</v>
      </c>
      <c r="B38" s="7" t="s">
        <v>50</v>
      </c>
      <c r="C38" s="20">
        <v>1957</v>
      </c>
      <c r="D38" s="5" t="s">
        <v>20</v>
      </c>
      <c r="E38" s="26">
        <v>44251</v>
      </c>
      <c r="F38" s="13">
        <v>32</v>
      </c>
      <c r="G38" s="9">
        <v>599</v>
      </c>
      <c r="H38" s="13">
        <v>12</v>
      </c>
      <c r="I38" s="13">
        <v>11</v>
      </c>
      <c r="J38" s="13">
        <v>1</v>
      </c>
      <c r="K38" s="9">
        <v>599</v>
      </c>
      <c r="L38" s="9">
        <v>545</v>
      </c>
      <c r="M38" s="58">
        <v>54</v>
      </c>
      <c r="N38" s="58">
        <v>54</v>
      </c>
      <c r="O38" s="15">
        <v>545</v>
      </c>
      <c r="P38" s="25">
        <f>Q38+S38</f>
        <v>16150.237999999999</v>
      </c>
      <c r="Q38" s="25">
        <f>R38*O38</f>
        <v>14694.289999999999</v>
      </c>
      <c r="R38" s="31">
        <v>26.962</v>
      </c>
      <c r="S38" s="25">
        <f>T38*N38</f>
        <v>1455.9480000000001</v>
      </c>
      <c r="T38" s="31">
        <v>26.962</v>
      </c>
    </row>
    <row r="39" spans="1:20" ht="38.25">
      <c r="A39" s="1">
        <v>24</v>
      </c>
      <c r="B39" s="2" t="s">
        <v>23</v>
      </c>
      <c r="C39" s="1">
        <v>1967</v>
      </c>
      <c r="D39" s="2" t="s">
        <v>20</v>
      </c>
      <c r="E39" s="3">
        <v>42432</v>
      </c>
      <c r="F39" s="11">
        <v>27</v>
      </c>
      <c r="G39" s="6">
        <v>413.4</v>
      </c>
      <c r="H39" s="11">
        <v>8</v>
      </c>
      <c r="I39" s="11">
        <v>6</v>
      </c>
      <c r="J39" s="11">
        <v>2</v>
      </c>
      <c r="K39" s="6">
        <v>413.4</v>
      </c>
      <c r="L39" s="6">
        <v>316.2</v>
      </c>
      <c r="M39" s="59">
        <v>97.2</v>
      </c>
      <c r="N39" s="59">
        <v>97.2</v>
      </c>
      <c r="O39" s="14">
        <v>316.2</v>
      </c>
      <c r="P39" s="25">
        <f>Q39+S39</f>
        <v>11146.090799999998</v>
      </c>
      <c r="Q39" s="25">
        <f>R39*O39</f>
        <v>8525.384399999999</v>
      </c>
      <c r="R39" s="31">
        <v>26.962</v>
      </c>
      <c r="S39" s="46">
        <f t="shared" ref="S39" si="15">T39*N39</f>
        <v>2620.7064</v>
      </c>
      <c r="T39" s="31">
        <v>26.962</v>
      </c>
    </row>
    <row r="40" spans="1:20" ht="38.25">
      <c r="A40" s="1">
        <v>25</v>
      </c>
      <c r="B40" s="2" t="s">
        <v>36</v>
      </c>
      <c r="C40" s="1">
        <v>1976</v>
      </c>
      <c r="D40" s="2" t="s">
        <v>20</v>
      </c>
      <c r="E40" s="3">
        <v>43259</v>
      </c>
      <c r="F40" s="11">
        <v>26</v>
      </c>
      <c r="G40" s="6">
        <v>493.6</v>
      </c>
      <c r="H40" s="11">
        <v>12</v>
      </c>
      <c r="I40" s="11">
        <v>6</v>
      </c>
      <c r="J40" s="11">
        <v>6</v>
      </c>
      <c r="K40" s="6">
        <v>493.6</v>
      </c>
      <c r="L40" s="6">
        <v>234.9</v>
      </c>
      <c r="M40" s="59">
        <v>258.7</v>
      </c>
      <c r="N40" s="59">
        <v>258.7</v>
      </c>
      <c r="O40" s="14">
        <v>234.9</v>
      </c>
      <c r="P40" s="25">
        <f>Q40+S40</f>
        <v>13308.4432</v>
      </c>
      <c r="Q40" s="25">
        <f>R40*O40</f>
        <v>6333.3738000000003</v>
      </c>
      <c r="R40" s="31">
        <v>26.962</v>
      </c>
      <c r="S40" s="25">
        <f>T40*N40</f>
        <v>6975.0693999999994</v>
      </c>
      <c r="T40" s="31">
        <v>26.962</v>
      </c>
    </row>
    <row r="41" spans="1:20">
      <c r="A41" s="68" t="s">
        <v>61</v>
      </c>
      <c r="B41" s="69"/>
      <c r="C41" s="70"/>
      <c r="D41" s="32" t="s">
        <v>18</v>
      </c>
      <c r="E41" s="32" t="s">
        <v>18</v>
      </c>
      <c r="F41" s="33">
        <f t="shared" ref="F41:O41" si="16">SUM(F38:F40)</f>
        <v>85</v>
      </c>
      <c r="G41" s="34">
        <f t="shared" si="16"/>
        <v>1506</v>
      </c>
      <c r="H41" s="33">
        <f t="shared" si="16"/>
        <v>32</v>
      </c>
      <c r="I41" s="33">
        <f t="shared" si="16"/>
        <v>23</v>
      </c>
      <c r="J41" s="33">
        <f t="shared" si="16"/>
        <v>9</v>
      </c>
      <c r="K41" s="34">
        <f t="shared" si="16"/>
        <v>1506</v>
      </c>
      <c r="L41" s="34">
        <f t="shared" si="16"/>
        <v>1096.1000000000001</v>
      </c>
      <c r="M41" s="57">
        <f t="shared" si="16"/>
        <v>409.9</v>
      </c>
      <c r="N41" s="57">
        <f t="shared" si="16"/>
        <v>409.9</v>
      </c>
      <c r="O41" s="35">
        <f t="shared" si="16"/>
        <v>1096.1000000000001</v>
      </c>
      <c r="P41" s="36">
        <f>Q41+S41</f>
        <v>40604.771999999997</v>
      </c>
      <c r="Q41" s="36">
        <f>SUM(Q38:Q40)</f>
        <v>29553.048199999997</v>
      </c>
      <c r="R41" s="36">
        <v>26.962</v>
      </c>
      <c r="S41" s="36">
        <f>SUM(S38:S40)</f>
        <v>11051.7238</v>
      </c>
      <c r="T41" s="36">
        <v>26.962</v>
      </c>
    </row>
    <row r="42" spans="1:20" ht="30" customHeight="1">
      <c r="A42" s="47" t="s">
        <v>65</v>
      </c>
      <c r="B42" s="83" t="s">
        <v>66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</row>
    <row r="43" spans="1:20" ht="25.5" customHeight="1">
      <c r="A43" s="48" t="s">
        <v>67</v>
      </c>
      <c r="B43" s="67" t="s">
        <v>68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>
      <c r="F44" s="30"/>
    </row>
  </sheetData>
  <autoFilter ref="A7:T43"/>
  <mergeCells count="35">
    <mergeCell ref="B42:T42"/>
    <mergeCell ref="A41:C41"/>
    <mergeCell ref="A8:E8"/>
    <mergeCell ref="A13:C13"/>
    <mergeCell ref="A18:C18"/>
    <mergeCell ref="A21:C21"/>
    <mergeCell ref="A29:C29"/>
    <mergeCell ref="A33:C33"/>
    <mergeCell ref="I4:J4"/>
    <mergeCell ref="S4:S5"/>
    <mergeCell ref="T4:T5"/>
    <mergeCell ref="D5:D6"/>
    <mergeCell ref="E5:E6"/>
    <mergeCell ref="G3:G5"/>
    <mergeCell ref="K4:K5"/>
    <mergeCell ref="L4:M4"/>
    <mergeCell ref="P4:P5"/>
    <mergeCell ref="Q4:Q5"/>
    <mergeCell ref="R4:R5"/>
    <mergeCell ref="A2:T2"/>
    <mergeCell ref="B43:T43"/>
    <mergeCell ref="A25:C25"/>
    <mergeCell ref="A37:C37"/>
    <mergeCell ref="P1:T1"/>
    <mergeCell ref="A3:A6"/>
    <mergeCell ref="B3:B6"/>
    <mergeCell ref="C3:C6"/>
    <mergeCell ref="D3:E4"/>
    <mergeCell ref="F3:F5"/>
    <mergeCell ref="H3:J3"/>
    <mergeCell ref="K3:M3"/>
    <mergeCell ref="N3:N5"/>
    <mergeCell ref="O3:O5"/>
    <mergeCell ref="P3:T3"/>
    <mergeCell ref="H4:H5"/>
  </mergeCells>
  <pageMargins left="0.31496062992125984" right="0.31496062992125984" top="0.35433070866141736" bottom="0.35433070866141736" header="0.31496062992125984" footer="0.31496062992125984"/>
  <pageSetup paperSize="9" scale="7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2021-03-30T09:07:42Z</dcterms:modified>
</cp:coreProperties>
</file>