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945" windowWidth="12120" windowHeight="7170" firstSheet="3" activeTab="3"/>
  </bookViews>
  <sheets>
    <sheet name="1 лист" sheetId="7" r:id="rId1"/>
    <sheet name="до выхода пост в октябре" sheetId="9" r:id="rId2"/>
    <sheet name="после выхода пост в октябре (2)" sheetId="10" r:id="rId3"/>
    <sheet name="после выхода пост в октябре 25." sheetId="11" r:id="rId4"/>
  </sheets>
  <externalReferences>
    <externalReference r:id="rId5"/>
  </externalReferences>
  <definedNames>
    <definedName name="_xlnm.Print_Titles" localSheetId="0">'1 лист'!$8:$8</definedName>
    <definedName name="_xlnm.Print_Titles" localSheetId="1">'до выхода пост в октябре'!$8:$8</definedName>
    <definedName name="_xlnm.Print_Titles" localSheetId="2">'после выхода пост в октябре (2)'!$8:$8</definedName>
    <definedName name="_xlnm.Print_Titles" localSheetId="3">'после выхода пост в октябре 25.'!$7:$7</definedName>
    <definedName name="_xlnm.Print_Area" localSheetId="0">'1 лист'!$A$1:$O$421</definedName>
    <definedName name="_xlnm.Print_Area" localSheetId="1">'до выхода пост в октябре'!$A$1:$O$417</definedName>
    <definedName name="_xlnm.Print_Area" localSheetId="2">'после выхода пост в октябре (2)'!$A$1:$O$417</definedName>
    <definedName name="_xlnm.Print_Area" localSheetId="3">'после выхода пост в октябре 25.'!$A$1:$O$412</definedName>
  </definedNames>
  <calcPr calcId="145621"/>
</workbook>
</file>

<file path=xl/calcChain.xml><?xml version="1.0" encoding="utf-8"?>
<calcChain xmlns="http://schemas.openxmlformats.org/spreadsheetml/2006/main">
  <c r="N95" i="11"/>
  <c r="M95"/>
  <c r="L95"/>
  <c r="K95"/>
  <c r="J95"/>
  <c r="N94"/>
  <c r="M94"/>
  <c r="L94"/>
  <c r="K94"/>
  <c r="J94"/>
  <c r="N93"/>
  <c r="M93"/>
  <c r="M78" s="1"/>
  <c r="L93"/>
  <c r="K93"/>
  <c r="K78" s="1"/>
  <c r="J93"/>
  <c r="J78"/>
  <c r="L78"/>
  <c r="N78"/>
  <c r="I95"/>
  <c r="I94"/>
  <c r="I93"/>
  <c r="C412" l="1"/>
  <c r="N411"/>
  <c r="M411"/>
  <c r="L411"/>
  <c r="K411"/>
  <c r="J411"/>
  <c r="I411"/>
  <c r="H411"/>
  <c r="G411"/>
  <c r="F411"/>
  <c r="E411"/>
  <c r="D411"/>
  <c r="C410"/>
  <c r="C409"/>
  <c r="C408"/>
  <c r="N407"/>
  <c r="M407"/>
  <c r="L407"/>
  <c r="K407"/>
  <c r="J407"/>
  <c r="I407"/>
  <c r="H407"/>
  <c r="G407"/>
  <c r="F407"/>
  <c r="E407"/>
  <c r="D407"/>
  <c r="G406"/>
  <c r="G392" s="1"/>
  <c r="G405"/>
  <c r="C405" s="1"/>
  <c r="C404"/>
  <c r="N403"/>
  <c r="M403"/>
  <c r="L403"/>
  <c r="K403"/>
  <c r="J403"/>
  <c r="I403"/>
  <c r="H403"/>
  <c r="F403"/>
  <c r="E403"/>
  <c r="D403"/>
  <c r="C402"/>
  <c r="N401"/>
  <c r="M401"/>
  <c r="L401"/>
  <c r="K401"/>
  <c r="J401"/>
  <c r="I401"/>
  <c r="H401"/>
  <c r="G401"/>
  <c r="F401"/>
  <c r="E401"/>
  <c r="D401"/>
  <c r="C400"/>
  <c r="C399"/>
  <c r="C398"/>
  <c r="N397"/>
  <c r="M397"/>
  <c r="L397"/>
  <c r="K397"/>
  <c r="J397"/>
  <c r="I397"/>
  <c r="H397"/>
  <c r="G397"/>
  <c r="F397"/>
  <c r="E397"/>
  <c r="D397"/>
  <c r="C396"/>
  <c r="G395"/>
  <c r="C395" s="1"/>
  <c r="C394"/>
  <c r="N393"/>
  <c r="M393"/>
  <c r="L393"/>
  <c r="K393"/>
  <c r="J393"/>
  <c r="I393"/>
  <c r="H393"/>
  <c r="F393"/>
  <c r="E393"/>
  <c r="D393"/>
  <c r="N392"/>
  <c r="M392"/>
  <c r="L392"/>
  <c r="K392"/>
  <c r="J392"/>
  <c r="I392"/>
  <c r="H392"/>
  <c r="F392"/>
  <c r="E392"/>
  <c r="D392"/>
  <c r="N391"/>
  <c r="M391"/>
  <c r="L391"/>
  <c r="K391"/>
  <c r="J391"/>
  <c r="I391"/>
  <c r="H391"/>
  <c r="F391"/>
  <c r="E391"/>
  <c r="D391"/>
  <c r="N390"/>
  <c r="M390"/>
  <c r="L390"/>
  <c r="K390"/>
  <c r="J390"/>
  <c r="I390"/>
  <c r="H390"/>
  <c r="G390"/>
  <c r="F390"/>
  <c r="E390"/>
  <c r="D390"/>
  <c r="C387"/>
  <c r="C386"/>
  <c r="C385"/>
  <c r="N384"/>
  <c r="M384"/>
  <c r="L384"/>
  <c r="K384"/>
  <c r="J384"/>
  <c r="I384"/>
  <c r="H384"/>
  <c r="G384"/>
  <c r="F384"/>
  <c r="E384"/>
  <c r="D384"/>
  <c r="N382"/>
  <c r="M382"/>
  <c r="L382"/>
  <c r="K382"/>
  <c r="J382"/>
  <c r="I382"/>
  <c r="H382"/>
  <c r="G382"/>
  <c r="F382"/>
  <c r="E382"/>
  <c r="E377" s="1"/>
  <c r="D382"/>
  <c r="N381"/>
  <c r="M381"/>
  <c r="L381"/>
  <c r="K381"/>
  <c r="K376" s="1"/>
  <c r="J381"/>
  <c r="I381"/>
  <c r="H381"/>
  <c r="G381"/>
  <c r="F381"/>
  <c r="E381"/>
  <c r="D381"/>
  <c r="N380"/>
  <c r="M380"/>
  <c r="L380"/>
  <c r="K380"/>
  <c r="J380"/>
  <c r="J379" s="1"/>
  <c r="I380"/>
  <c r="H380"/>
  <c r="G380"/>
  <c r="F380"/>
  <c r="E380"/>
  <c r="D380"/>
  <c r="K375"/>
  <c r="C372"/>
  <c r="C371"/>
  <c r="C370"/>
  <c r="H369"/>
  <c r="G369"/>
  <c r="N368"/>
  <c r="M368"/>
  <c r="M363" s="1"/>
  <c r="L368"/>
  <c r="L363" s="1"/>
  <c r="K368"/>
  <c r="J368"/>
  <c r="J363" s="1"/>
  <c r="I368"/>
  <c r="I363" s="1"/>
  <c r="H368"/>
  <c r="H363" s="1"/>
  <c r="G368"/>
  <c r="G363" s="1"/>
  <c r="F368"/>
  <c r="E368"/>
  <c r="E363" s="1"/>
  <c r="D368"/>
  <c r="D363" s="1"/>
  <c r="N367"/>
  <c r="M367"/>
  <c r="M362" s="1"/>
  <c r="L367"/>
  <c r="L362" s="1"/>
  <c r="K367"/>
  <c r="J367"/>
  <c r="J362" s="1"/>
  <c r="I367"/>
  <c r="H367"/>
  <c r="H362" s="1"/>
  <c r="G367"/>
  <c r="G362" s="1"/>
  <c r="F367"/>
  <c r="F362" s="1"/>
  <c r="E367"/>
  <c r="E362" s="1"/>
  <c r="D367"/>
  <c r="N366"/>
  <c r="M366"/>
  <c r="L366"/>
  <c r="K366"/>
  <c r="K361" s="1"/>
  <c r="J366"/>
  <c r="I366"/>
  <c r="I361" s="1"/>
  <c r="H366"/>
  <c r="H361" s="1"/>
  <c r="G366"/>
  <c r="F366"/>
  <c r="F361" s="1"/>
  <c r="E366"/>
  <c r="E361" s="1"/>
  <c r="D366"/>
  <c r="I365"/>
  <c r="N363"/>
  <c r="K363"/>
  <c r="F363"/>
  <c r="N362"/>
  <c r="I362"/>
  <c r="L361"/>
  <c r="C358"/>
  <c r="C357"/>
  <c r="C356"/>
  <c r="N355"/>
  <c r="M355"/>
  <c r="L355"/>
  <c r="K355"/>
  <c r="J355"/>
  <c r="I355"/>
  <c r="H355"/>
  <c r="G355"/>
  <c r="F355"/>
  <c r="E355"/>
  <c r="D355"/>
  <c r="C354"/>
  <c r="C353"/>
  <c r="C352"/>
  <c r="N351"/>
  <c r="M351"/>
  <c r="L351"/>
  <c r="K351"/>
  <c r="J351"/>
  <c r="I351"/>
  <c r="H351"/>
  <c r="G351"/>
  <c r="F351"/>
  <c r="E351"/>
  <c r="D351"/>
  <c r="C350"/>
  <c r="C349"/>
  <c r="C348"/>
  <c r="N347"/>
  <c r="M347"/>
  <c r="L347"/>
  <c r="K347"/>
  <c r="J347"/>
  <c r="I347"/>
  <c r="H347"/>
  <c r="G347"/>
  <c r="F347"/>
  <c r="E347"/>
  <c r="D347"/>
  <c r="N346"/>
  <c r="M346"/>
  <c r="M341" s="1"/>
  <c r="L346"/>
  <c r="K346"/>
  <c r="K341" s="1"/>
  <c r="J346"/>
  <c r="J341" s="1"/>
  <c r="I346"/>
  <c r="I341" s="1"/>
  <c r="H346"/>
  <c r="H341" s="1"/>
  <c r="G346"/>
  <c r="G341" s="1"/>
  <c r="F346"/>
  <c r="E346"/>
  <c r="E341" s="1"/>
  <c r="D346"/>
  <c r="D341" s="1"/>
  <c r="N345"/>
  <c r="N340" s="1"/>
  <c r="M345"/>
  <c r="M340" s="1"/>
  <c r="L345"/>
  <c r="L340" s="1"/>
  <c r="K345"/>
  <c r="K340" s="1"/>
  <c r="J345"/>
  <c r="I345"/>
  <c r="I340" s="1"/>
  <c r="H345"/>
  <c r="G345"/>
  <c r="F345"/>
  <c r="E345"/>
  <c r="D345"/>
  <c r="D340" s="1"/>
  <c r="N344"/>
  <c r="N339" s="1"/>
  <c r="M344"/>
  <c r="M339" s="1"/>
  <c r="L344"/>
  <c r="K344"/>
  <c r="K339" s="1"/>
  <c r="J344"/>
  <c r="I344"/>
  <c r="I339" s="1"/>
  <c r="H344"/>
  <c r="H339" s="1"/>
  <c r="G344"/>
  <c r="G339" s="1"/>
  <c r="F344"/>
  <c r="F339" s="1"/>
  <c r="E344"/>
  <c r="E339" s="1"/>
  <c r="D344"/>
  <c r="D339" s="1"/>
  <c r="N341"/>
  <c r="L341"/>
  <c r="F341"/>
  <c r="J340"/>
  <c r="L339"/>
  <c r="J339"/>
  <c r="J338" s="1"/>
  <c r="C336"/>
  <c r="C335"/>
  <c r="C334"/>
  <c r="C333"/>
  <c r="N332"/>
  <c r="M332"/>
  <c r="L332"/>
  <c r="K332"/>
  <c r="J332"/>
  <c r="I332"/>
  <c r="H332"/>
  <c r="G332"/>
  <c r="F332"/>
  <c r="E332"/>
  <c r="D332"/>
  <c r="N331"/>
  <c r="N325" s="1"/>
  <c r="M331"/>
  <c r="M325" s="1"/>
  <c r="L331"/>
  <c r="L325" s="1"/>
  <c r="K331"/>
  <c r="K325" s="1"/>
  <c r="J331"/>
  <c r="J325" s="1"/>
  <c r="I331"/>
  <c r="H331"/>
  <c r="H325" s="1"/>
  <c r="G331"/>
  <c r="F331"/>
  <c r="F325" s="1"/>
  <c r="E331"/>
  <c r="D331"/>
  <c r="D325" s="1"/>
  <c r="N330"/>
  <c r="N324" s="1"/>
  <c r="M330"/>
  <c r="M324" s="1"/>
  <c r="L330"/>
  <c r="L324" s="1"/>
  <c r="K330"/>
  <c r="K324" s="1"/>
  <c r="J330"/>
  <c r="I330"/>
  <c r="I324" s="1"/>
  <c r="H330"/>
  <c r="H324" s="1"/>
  <c r="G330"/>
  <c r="G324" s="1"/>
  <c r="F330"/>
  <c r="F324" s="1"/>
  <c r="E330"/>
  <c r="E324" s="1"/>
  <c r="D330"/>
  <c r="N329"/>
  <c r="N323" s="1"/>
  <c r="M329"/>
  <c r="L329"/>
  <c r="L323" s="1"/>
  <c r="K329"/>
  <c r="J329"/>
  <c r="I329"/>
  <c r="H329"/>
  <c r="H323" s="1"/>
  <c r="G329"/>
  <c r="G323" s="1"/>
  <c r="F329"/>
  <c r="F323" s="1"/>
  <c r="E329"/>
  <c r="E323" s="1"/>
  <c r="D329"/>
  <c r="D323" s="1"/>
  <c r="N328"/>
  <c r="N19" s="1"/>
  <c r="N10" s="1"/>
  <c r="M328"/>
  <c r="M322" s="1"/>
  <c r="L328"/>
  <c r="K328"/>
  <c r="K19" s="1"/>
  <c r="K10" s="1"/>
  <c r="J328"/>
  <c r="J19" s="1"/>
  <c r="J10" s="1"/>
  <c r="I328"/>
  <c r="I19" s="1"/>
  <c r="I10" s="1"/>
  <c r="H328"/>
  <c r="H322" s="1"/>
  <c r="G328"/>
  <c r="G19" s="1"/>
  <c r="G10" s="1"/>
  <c r="F328"/>
  <c r="F322" s="1"/>
  <c r="E328"/>
  <c r="E322" s="1"/>
  <c r="D328"/>
  <c r="G325"/>
  <c r="J324"/>
  <c r="K323"/>
  <c r="I323"/>
  <c r="N322"/>
  <c r="L322"/>
  <c r="D322"/>
  <c r="C319"/>
  <c r="C318"/>
  <c r="C317"/>
  <c r="N316"/>
  <c r="M316"/>
  <c r="L316"/>
  <c r="K316"/>
  <c r="J316"/>
  <c r="I316"/>
  <c r="H316"/>
  <c r="G316"/>
  <c r="F316"/>
  <c r="E316"/>
  <c r="D316"/>
  <c r="C315"/>
  <c r="C314"/>
  <c r="C313"/>
  <c r="N312"/>
  <c r="M312"/>
  <c r="L312"/>
  <c r="K312"/>
  <c r="J312"/>
  <c r="I312"/>
  <c r="H312"/>
  <c r="G312"/>
  <c r="F312"/>
  <c r="E312"/>
  <c r="D312"/>
  <c r="C311"/>
  <c r="C310"/>
  <c r="C309"/>
  <c r="N308"/>
  <c r="M308"/>
  <c r="L308"/>
  <c r="K308"/>
  <c r="J308"/>
  <c r="I308"/>
  <c r="H308"/>
  <c r="G308"/>
  <c r="F308"/>
  <c r="E308"/>
  <c r="D308"/>
  <c r="C307"/>
  <c r="C306"/>
  <c r="C305"/>
  <c r="N304"/>
  <c r="M304"/>
  <c r="L304"/>
  <c r="K304"/>
  <c r="J304"/>
  <c r="I304"/>
  <c r="H304"/>
  <c r="G304"/>
  <c r="F304"/>
  <c r="E304"/>
  <c r="D304"/>
  <c r="C303"/>
  <c r="C302"/>
  <c r="C301"/>
  <c r="N300"/>
  <c r="M300"/>
  <c r="L300"/>
  <c r="K300"/>
  <c r="J300"/>
  <c r="I300"/>
  <c r="H300"/>
  <c r="G300"/>
  <c r="F300"/>
  <c r="E300"/>
  <c r="D300"/>
  <c r="C299"/>
  <c r="C298"/>
  <c r="C297"/>
  <c r="N296"/>
  <c r="M296"/>
  <c r="L296"/>
  <c r="K296"/>
  <c r="J296"/>
  <c r="I296"/>
  <c r="H296"/>
  <c r="G296"/>
  <c r="F296"/>
  <c r="E296"/>
  <c r="D296"/>
  <c r="C295"/>
  <c r="C294"/>
  <c r="C293"/>
  <c r="N292"/>
  <c r="M292"/>
  <c r="L292"/>
  <c r="K292"/>
  <c r="J292"/>
  <c r="I292"/>
  <c r="H292"/>
  <c r="G292"/>
  <c r="F292"/>
  <c r="E292"/>
  <c r="D292"/>
  <c r="C291"/>
  <c r="C290"/>
  <c r="C289"/>
  <c r="N288"/>
  <c r="M288"/>
  <c r="L288"/>
  <c r="K288"/>
  <c r="J288"/>
  <c r="I288"/>
  <c r="H288"/>
  <c r="G288"/>
  <c r="F288"/>
  <c r="E288"/>
  <c r="C287"/>
  <c r="C286"/>
  <c r="C285"/>
  <c r="N284"/>
  <c r="M284"/>
  <c r="L284"/>
  <c r="K284"/>
  <c r="J284"/>
  <c r="I284"/>
  <c r="H284"/>
  <c r="G284"/>
  <c r="F284"/>
  <c r="E284"/>
  <c r="D284"/>
  <c r="C283"/>
  <c r="C282"/>
  <c r="C281"/>
  <c r="N280"/>
  <c r="M280"/>
  <c r="L280"/>
  <c r="K280"/>
  <c r="J280"/>
  <c r="I280"/>
  <c r="H280"/>
  <c r="G280"/>
  <c r="F280"/>
  <c r="E280"/>
  <c r="D280"/>
  <c r="C279"/>
  <c r="C278"/>
  <c r="C277"/>
  <c r="N276"/>
  <c r="M276"/>
  <c r="L276"/>
  <c r="K276"/>
  <c r="J276"/>
  <c r="I276"/>
  <c r="H276"/>
  <c r="G276"/>
  <c r="F276"/>
  <c r="E276"/>
  <c r="D276"/>
  <c r="C275"/>
  <c r="C274"/>
  <c r="C273"/>
  <c r="N272"/>
  <c r="M272"/>
  <c r="L272"/>
  <c r="K272"/>
  <c r="J272"/>
  <c r="I272"/>
  <c r="H272"/>
  <c r="G272"/>
  <c r="F272"/>
  <c r="E272"/>
  <c r="D272"/>
  <c r="N271"/>
  <c r="N266" s="1"/>
  <c r="M271"/>
  <c r="M266" s="1"/>
  <c r="L271"/>
  <c r="L266" s="1"/>
  <c r="K271"/>
  <c r="K266" s="1"/>
  <c r="J271"/>
  <c r="J266" s="1"/>
  <c r="I271"/>
  <c r="I266" s="1"/>
  <c r="H271"/>
  <c r="H266" s="1"/>
  <c r="G271"/>
  <c r="G266" s="1"/>
  <c r="F271"/>
  <c r="F266" s="1"/>
  <c r="E271"/>
  <c r="E266" s="1"/>
  <c r="D271"/>
  <c r="N270"/>
  <c r="N265" s="1"/>
  <c r="M270"/>
  <c r="M265" s="1"/>
  <c r="L270"/>
  <c r="L265" s="1"/>
  <c r="K270"/>
  <c r="K265" s="1"/>
  <c r="J270"/>
  <c r="J265" s="1"/>
  <c r="I270"/>
  <c r="I265" s="1"/>
  <c r="H270"/>
  <c r="H265" s="1"/>
  <c r="G270"/>
  <c r="G265" s="1"/>
  <c r="F270"/>
  <c r="E270"/>
  <c r="D270"/>
  <c r="N269"/>
  <c r="N264" s="1"/>
  <c r="N263" s="1"/>
  <c r="M269"/>
  <c r="M264" s="1"/>
  <c r="L269"/>
  <c r="L268" s="1"/>
  <c r="K269"/>
  <c r="K264" s="1"/>
  <c r="J269"/>
  <c r="J264" s="1"/>
  <c r="I269"/>
  <c r="H269"/>
  <c r="G269"/>
  <c r="F269"/>
  <c r="F264" s="1"/>
  <c r="E269"/>
  <c r="E264" s="1"/>
  <c r="D269"/>
  <c r="D264" s="1"/>
  <c r="C261"/>
  <c r="C260"/>
  <c r="C259"/>
  <c r="N258"/>
  <c r="N254" s="1"/>
  <c r="M258"/>
  <c r="M254" s="1"/>
  <c r="L258"/>
  <c r="L254" s="1"/>
  <c r="K258"/>
  <c r="K254" s="1"/>
  <c r="J258"/>
  <c r="J254" s="1"/>
  <c r="I258"/>
  <c r="H258"/>
  <c r="H254" s="1"/>
  <c r="G258"/>
  <c r="G254" s="1"/>
  <c r="F258"/>
  <c r="F254" s="1"/>
  <c r="E258"/>
  <c r="E254" s="1"/>
  <c r="D258"/>
  <c r="D254" s="1"/>
  <c r="C257"/>
  <c r="C256"/>
  <c r="C255"/>
  <c r="I254"/>
  <c r="C253"/>
  <c r="C252"/>
  <c r="C251"/>
  <c r="N250"/>
  <c r="M250"/>
  <c r="L250"/>
  <c r="K250"/>
  <c r="J250"/>
  <c r="I250"/>
  <c r="H250"/>
  <c r="G250"/>
  <c r="F250"/>
  <c r="E250"/>
  <c r="D250"/>
  <c r="C249"/>
  <c r="C248"/>
  <c r="C247"/>
  <c r="N246"/>
  <c r="M246"/>
  <c r="L246"/>
  <c r="K246"/>
  <c r="J246"/>
  <c r="I246"/>
  <c r="H246"/>
  <c r="G246"/>
  <c r="F246"/>
  <c r="E246"/>
  <c r="D246"/>
  <c r="C245"/>
  <c r="C244"/>
  <c r="C243"/>
  <c r="N242"/>
  <c r="M242"/>
  <c r="L242"/>
  <c r="K242"/>
  <c r="J242"/>
  <c r="I242"/>
  <c r="H242"/>
  <c r="G242"/>
  <c r="F242"/>
  <c r="E242"/>
  <c r="D242"/>
  <c r="C241"/>
  <c r="C240"/>
  <c r="C239"/>
  <c r="N238"/>
  <c r="M238"/>
  <c r="L238"/>
  <c r="K238"/>
  <c r="J238"/>
  <c r="I238"/>
  <c r="H238"/>
  <c r="G238"/>
  <c r="F238"/>
  <c r="E238"/>
  <c r="D238"/>
  <c r="C237"/>
  <c r="C236"/>
  <c r="C235"/>
  <c r="N234"/>
  <c r="M234"/>
  <c r="L234"/>
  <c r="K234"/>
  <c r="J234"/>
  <c r="I234"/>
  <c r="H234"/>
  <c r="G234"/>
  <c r="F234"/>
  <c r="E234"/>
  <c r="D234"/>
  <c r="C233"/>
  <c r="C232"/>
  <c r="C231"/>
  <c r="N230"/>
  <c r="M230"/>
  <c r="L230"/>
  <c r="K230"/>
  <c r="J230"/>
  <c r="I230"/>
  <c r="H230"/>
  <c r="G230"/>
  <c r="F230"/>
  <c r="E230"/>
  <c r="D230"/>
  <c r="C229"/>
  <c r="C228"/>
  <c r="C227"/>
  <c r="N226"/>
  <c r="M226"/>
  <c r="L226"/>
  <c r="K226"/>
  <c r="J226"/>
  <c r="I226"/>
  <c r="H226"/>
  <c r="G226"/>
  <c r="F226"/>
  <c r="E226"/>
  <c r="D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C213"/>
  <c r="N212"/>
  <c r="M212"/>
  <c r="L212"/>
  <c r="K212"/>
  <c r="J212"/>
  <c r="I212"/>
  <c r="H212"/>
  <c r="G212"/>
  <c r="F212"/>
  <c r="E212"/>
  <c r="D212"/>
  <c r="C211"/>
  <c r="C210"/>
  <c r="C209"/>
  <c r="N208"/>
  <c r="M208"/>
  <c r="L208"/>
  <c r="K208"/>
  <c r="J208"/>
  <c r="I208"/>
  <c r="H208"/>
  <c r="G208"/>
  <c r="F208"/>
  <c r="E208"/>
  <c r="D208"/>
  <c r="N207"/>
  <c r="M207"/>
  <c r="L207"/>
  <c r="K207"/>
  <c r="J207"/>
  <c r="I207"/>
  <c r="H207"/>
  <c r="G207"/>
  <c r="F207"/>
  <c r="E207"/>
  <c r="D207"/>
  <c r="N206"/>
  <c r="M206"/>
  <c r="L206"/>
  <c r="K206"/>
  <c r="J206"/>
  <c r="I206"/>
  <c r="H206"/>
  <c r="G206"/>
  <c r="F206"/>
  <c r="E206"/>
  <c r="D206"/>
  <c r="N205"/>
  <c r="M205"/>
  <c r="L205"/>
  <c r="K205"/>
  <c r="J205"/>
  <c r="I205"/>
  <c r="H205"/>
  <c r="G205"/>
  <c r="F205"/>
  <c r="E205"/>
  <c r="D205"/>
  <c r="C202"/>
  <c r="C201"/>
  <c r="C200"/>
  <c r="N199"/>
  <c r="M199"/>
  <c r="L199"/>
  <c r="K199"/>
  <c r="J199"/>
  <c r="I199"/>
  <c r="H199"/>
  <c r="G199"/>
  <c r="F199"/>
  <c r="E199"/>
  <c r="D199"/>
  <c r="N197"/>
  <c r="M197"/>
  <c r="L197"/>
  <c r="K197"/>
  <c r="J197"/>
  <c r="I197"/>
  <c r="I16" s="1"/>
  <c r="H197"/>
  <c r="G197"/>
  <c r="F197"/>
  <c r="E197"/>
  <c r="D197"/>
  <c r="N196"/>
  <c r="M196"/>
  <c r="M15" s="1"/>
  <c r="L196"/>
  <c r="K196"/>
  <c r="K15" s="1"/>
  <c r="J196"/>
  <c r="I196"/>
  <c r="I15" s="1"/>
  <c r="H196"/>
  <c r="G196"/>
  <c r="F196"/>
  <c r="E196"/>
  <c r="E15" s="1"/>
  <c r="D196"/>
  <c r="N195"/>
  <c r="N14" s="1"/>
  <c r="M195"/>
  <c r="L195"/>
  <c r="K195"/>
  <c r="J195"/>
  <c r="I195"/>
  <c r="H195"/>
  <c r="G195"/>
  <c r="F195"/>
  <c r="E195"/>
  <c r="D195"/>
  <c r="C187"/>
  <c r="C186"/>
  <c r="C185"/>
  <c r="N184"/>
  <c r="M184"/>
  <c r="L184"/>
  <c r="K184"/>
  <c r="J184"/>
  <c r="I184"/>
  <c r="H184"/>
  <c r="G184"/>
  <c r="F184"/>
  <c r="E184"/>
  <c r="D184"/>
  <c r="C183"/>
  <c r="C182"/>
  <c r="C181"/>
  <c r="N180"/>
  <c r="M180"/>
  <c r="L180"/>
  <c r="K180"/>
  <c r="J180"/>
  <c r="I180"/>
  <c r="H180"/>
  <c r="G180"/>
  <c r="F180"/>
  <c r="E180"/>
  <c r="D180"/>
  <c r="C179"/>
  <c r="C178"/>
  <c r="C177"/>
  <c r="N176"/>
  <c r="M176"/>
  <c r="L176"/>
  <c r="K176"/>
  <c r="J176"/>
  <c r="I176"/>
  <c r="H176"/>
  <c r="G176"/>
  <c r="F176"/>
  <c r="E176"/>
  <c r="D176"/>
  <c r="C175"/>
  <c r="C174"/>
  <c r="C173"/>
  <c r="N172"/>
  <c r="M172"/>
  <c r="L172"/>
  <c r="K172"/>
  <c r="J172"/>
  <c r="I172"/>
  <c r="H172"/>
  <c r="G172"/>
  <c r="F172"/>
  <c r="E172"/>
  <c r="D172"/>
  <c r="C171"/>
  <c r="C170"/>
  <c r="C169"/>
  <c r="N168"/>
  <c r="M168"/>
  <c r="L168"/>
  <c r="K168"/>
  <c r="J168"/>
  <c r="I168"/>
  <c r="H168"/>
  <c r="G168"/>
  <c r="F168"/>
  <c r="E168"/>
  <c r="D168"/>
  <c r="C167"/>
  <c r="C166"/>
  <c r="C165"/>
  <c r="N164"/>
  <c r="M164"/>
  <c r="L164"/>
  <c r="K164"/>
  <c r="J164"/>
  <c r="I164"/>
  <c r="H164"/>
  <c r="G164"/>
  <c r="F164"/>
  <c r="E164"/>
  <c r="D164"/>
  <c r="C163"/>
  <c r="C162"/>
  <c r="C161"/>
  <c r="N160"/>
  <c r="M160"/>
  <c r="L160"/>
  <c r="K160"/>
  <c r="J160"/>
  <c r="I160"/>
  <c r="H160"/>
  <c r="G160"/>
  <c r="F160"/>
  <c r="E160"/>
  <c r="D160"/>
  <c r="C159"/>
  <c r="C158"/>
  <c r="C157"/>
  <c r="N156"/>
  <c r="M156"/>
  <c r="L156"/>
  <c r="K156"/>
  <c r="J156"/>
  <c r="I156"/>
  <c r="H156"/>
  <c r="G156"/>
  <c r="F156"/>
  <c r="E156"/>
  <c r="D156"/>
  <c r="C155"/>
  <c r="C154"/>
  <c r="C153"/>
  <c r="N152"/>
  <c r="M152"/>
  <c r="L152"/>
  <c r="K152"/>
  <c r="J152"/>
  <c r="I152"/>
  <c r="H152"/>
  <c r="G152"/>
  <c r="F152"/>
  <c r="E152"/>
  <c r="D152"/>
  <c r="C151"/>
  <c r="C150"/>
  <c r="C149"/>
  <c r="N148"/>
  <c r="M148"/>
  <c r="L148"/>
  <c r="K148"/>
  <c r="J148"/>
  <c r="I148"/>
  <c r="H148"/>
  <c r="G148"/>
  <c r="F148"/>
  <c r="E148"/>
  <c r="D148"/>
  <c r="C147"/>
  <c r="C146"/>
  <c r="C145"/>
  <c r="N144"/>
  <c r="M144"/>
  <c r="L144"/>
  <c r="K144"/>
  <c r="J144"/>
  <c r="I144"/>
  <c r="H144"/>
  <c r="G144"/>
  <c r="F144"/>
  <c r="E144"/>
  <c r="D144"/>
  <c r="C143"/>
  <c r="C142"/>
  <c r="C141"/>
  <c r="N140"/>
  <c r="M140"/>
  <c r="L140"/>
  <c r="K140"/>
  <c r="J140"/>
  <c r="I140"/>
  <c r="H140"/>
  <c r="G140"/>
  <c r="F140"/>
  <c r="E140"/>
  <c r="D140"/>
  <c r="C139"/>
  <c r="C138"/>
  <c r="C137"/>
  <c r="N136"/>
  <c r="M136"/>
  <c r="L136"/>
  <c r="K136"/>
  <c r="J136"/>
  <c r="I136"/>
  <c r="H136"/>
  <c r="G136"/>
  <c r="F136"/>
  <c r="E136"/>
  <c r="D136"/>
  <c r="C135"/>
  <c r="C134"/>
  <c r="C133"/>
  <c r="N132"/>
  <c r="M132"/>
  <c r="L132"/>
  <c r="K132"/>
  <c r="J132"/>
  <c r="I132"/>
  <c r="H132"/>
  <c r="G132"/>
  <c r="F132"/>
  <c r="E132"/>
  <c r="D132"/>
  <c r="C131"/>
  <c r="C130"/>
  <c r="C129"/>
  <c r="N128"/>
  <c r="M128"/>
  <c r="L128"/>
  <c r="K128"/>
  <c r="J128"/>
  <c r="I128"/>
  <c r="H128"/>
  <c r="G128"/>
  <c r="F128"/>
  <c r="E128"/>
  <c r="D128"/>
  <c r="C127"/>
  <c r="C126"/>
  <c r="C125"/>
  <c r="N124"/>
  <c r="M124"/>
  <c r="L124"/>
  <c r="K124"/>
  <c r="J124"/>
  <c r="I124"/>
  <c r="H124"/>
  <c r="G124"/>
  <c r="F124"/>
  <c r="D124"/>
  <c r="C123"/>
  <c r="C122"/>
  <c r="C121"/>
  <c r="N120"/>
  <c r="M120"/>
  <c r="L120"/>
  <c r="K120"/>
  <c r="J120"/>
  <c r="I120"/>
  <c r="H120"/>
  <c r="G120"/>
  <c r="F120"/>
  <c r="E120"/>
  <c r="D120"/>
  <c r="C119"/>
  <c r="C118"/>
  <c r="C117"/>
  <c r="N116"/>
  <c r="M116"/>
  <c r="L116"/>
  <c r="K116"/>
  <c r="J116"/>
  <c r="I116"/>
  <c r="H116"/>
  <c r="G116"/>
  <c r="F116"/>
  <c r="E116"/>
  <c r="D116"/>
  <c r="C115"/>
  <c r="C114"/>
  <c r="C113"/>
  <c r="N112"/>
  <c r="M112"/>
  <c r="L112"/>
  <c r="K112"/>
  <c r="J112"/>
  <c r="I112"/>
  <c r="H112"/>
  <c r="G112"/>
  <c r="F112"/>
  <c r="E112"/>
  <c r="D112"/>
  <c r="C111"/>
  <c r="C110"/>
  <c r="C109"/>
  <c r="N108"/>
  <c r="M108"/>
  <c r="L108"/>
  <c r="K108"/>
  <c r="J108"/>
  <c r="I108"/>
  <c r="H108"/>
  <c r="G108"/>
  <c r="F108"/>
  <c r="E108"/>
  <c r="D108"/>
  <c r="C107"/>
  <c r="C106"/>
  <c r="C105"/>
  <c r="N104"/>
  <c r="M104"/>
  <c r="L104"/>
  <c r="K104"/>
  <c r="J104"/>
  <c r="I104"/>
  <c r="H104"/>
  <c r="G104"/>
  <c r="F104"/>
  <c r="E104"/>
  <c r="D104"/>
  <c r="C103"/>
  <c r="C102"/>
  <c r="C101"/>
  <c r="N100"/>
  <c r="M100"/>
  <c r="L100"/>
  <c r="K100"/>
  <c r="J100"/>
  <c r="I100"/>
  <c r="H100"/>
  <c r="G100"/>
  <c r="F100"/>
  <c r="E100"/>
  <c r="D100"/>
  <c r="C99"/>
  <c r="C98"/>
  <c r="C97"/>
  <c r="N96"/>
  <c r="M96"/>
  <c r="L96"/>
  <c r="K96"/>
  <c r="J96"/>
  <c r="I96"/>
  <c r="H96"/>
  <c r="G96"/>
  <c r="F96"/>
  <c r="E96"/>
  <c r="D96"/>
  <c r="I80"/>
  <c r="H95"/>
  <c r="H80" s="1"/>
  <c r="G95"/>
  <c r="F95"/>
  <c r="E95"/>
  <c r="D95"/>
  <c r="N79"/>
  <c r="L79"/>
  <c r="J79"/>
  <c r="I79"/>
  <c r="H94"/>
  <c r="G94"/>
  <c r="F94"/>
  <c r="F79" s="1"/>
  <c r="E94"/>
  <c r="E79" s="1"/>
  <c r="D94"/>
  <c r="I78"/>
  <c r="H93"/>
  <c r="G93"/>
  <c r="G78" s="1"/>
  <c r="F93"/>
  <c r="F78" s="1"/>
  <c r="E93"/>
  <c r="E78" s="1"/>
  <c r="D93"/>
  <c r="J92"/>
  <c r="D90"/>
  <c r="C90" s="1"/>
  <c r="I87"/>
  <c r="H89"/>
  <c r="H87" s="1"/>
  <c r="G89"/>
  <c r="F89"/>
  <c r="E89"/>
  <c r="G88"/>
  <c r="F88"/>
  <c r="E88"/>
  <c r="D88"/>
  <c r="N87"/>
  <c r="M87"/>
  <c r="L87"/>
  <c r="K87"/>
  <c r="J87"/>
  <c r="N85"/>
  <c r="N82" s="1"/>
  <c r="M85"/>
  <c r="L85"/>
  <c r="K85"/>
  <c r="J85"/>
  <c r="G85"/>
  <c r="G82" s="1"/>
  <c r="F85"/>
  <c r="F82" s="1"/>
  <c r="E85"/>
  <c r="E82" s="1"/>
  <c r="D84"/>
  <c r="C84" s="1"/>
  <c r="C83"/>
  <c r="L82"/>
  <c r="I82"/>
  <c r="H82"/>
  <c r="M80"/>
  <c r="G79"/>
  <c r="C75"/>
  <c r="C74"/>
  <c r="C73"/>
  <c r="N72"/>
  <c r="M72"/>
  <c r="L72"/>
  <c r="K72"/>
  <c r="J72"/>
  <c r="I72"/>
  <c r="H72"/>
  <c r="G72"/>
  <c r="F72"/>
  <c r="E72"/>
  <c r="D72"/>
  <c r="C71"/>
  <c r="C70"/>
  <c r="C69"/>
  <c r="N68"/>
  <c r="M68"/>
  <c r="L68"/>
  <c r="K68"/>
  <c r="J68"/>
  <c r="I68"/>
  <c r="H68"/>
  <c r="G68"/>
  <c r="F68"/>
  <c r="E68"/>
  <c r="D68"/>
  <c r="C67"/>
  <c r="C66"/>
  <c r="C65"/>
  <c r="N64"/>
  <c r="M64"/>
  <c r="L64"/>
  <c r="K64"/>
  <c r="J64"/>
  <c r="I64"/>
  <c r="H64"/>
  <c r="G64"/>
  <c r="F64"/>
  <c r="E64"/>
  <c r="D64"/>
  <c r="C63"/>
  <c r="C62"/>
  <c r="C61"/>
  <c r="N60"/>
  <c r="M60"/>
  <c r="L60"/>
  <c r="K60"/>
  <c r="J60"/>
  <c r="I60"/>
  <c r="H60"/>
  <c r="G60"/>
  <c r="F60"/>
  <c r="E60"/>
  <c r="D60"/>
  <c r="C59"/>
  <c r="C58"/>
  <c r="C57"/>
  <c r="N56"/>
  <c r="M56"/>
  <c r="L56"/>
  <c r="K56"/>
  <c r="J56"/>
  <c r="I56"/>
  <c r="H56"/>
  <c r="G56"/>
  <c r="F56"/>
  <c r="E56"/>
  <c r="D56"/>
  <c r="C55"/>
  <c r="C54"/>
  <c r="C53"/>
  <c r="N52"/>
  <c r="M52"/>
  <c r="L52"/>
  <c r="K52"/>
  <c r="J52"/>
  <c r="I52"/>
  <c r="H52"/>
  <c r="G52"/>
  <c r="F52"/>
  <c r="E52"/>
  <c r="D52"/>
  <c r="C51"/>
  <c r="C50"/>
  <c r="C49"/>
  <c r="N48"/>
  <c r="M48"/>
  <c r="L48"/>
  <c r="K48"/>
  <c r="J48"/>
  <c r="I48"/>
  <c r="H48"/>
  <c r="G48"/>
  <c r="F48"/>
  <c r="E48"/>
  <c r="D48"/>
  <c r="C47"/>
  <c r="C46"/>
  <c r="C45"/>
  <c r="N44"/>
  <c r="M44"/>
  <c r="L44"/>
  <c r="K44"/>
  <c r="J44"/>
  <c r="I44"/>
  <c r="H44"/>
  <c r="G44"/>
  <c r="F44"/>
  <c r="E44"/>
  <c r="D44"/>
  <c r="C43"/>
  <c r="C42"/>
  <c r="C41"/>
  <c r="N40"/>
  <c r="M40"/>
  <c r="L40"/>
  <c r="K40"/>
  <c r="J40"/>
  <c r="I40"/>
  <c r="H40"/>
  <c r="G40"/>
  <c r="F40"/>
  <c r="E40"/>
  <c r="D40"/>
  <c r="C39"/>
  <c r="C38"/>
  <c r="C37"/>
  <c r="C36"/>
  <c r="C35"/>
  <c r="C34"/>
  <c r="N33"/>
  <c r="M33"/>
  <c r="L33"/>
  <c r="K33"/>
  <c r="J33"/>
  <c r="I33"/>
  <c r="H33"/>
  <c r="G33"/>
  <c r="F33"/>
  <c r="E33"/>
  <c r="D33"/>
  <c r="N32"/>
  <c r="M32"/>
  <c r="L32"/>
  <c r="K32"/>
  <c r="J32"/>
  <c r="I32"/>
  <c r="H32"/>
  <c r="G32"/>
  <c r="F32"/>
  <c r="E32"/>
  <c r="D32"/>
  <c r="N31"/>
  <c r="M31"/>
  <c r="M26" s="1"/>
  <c r="L31"/>
  <c r="L26" s="1"/>
  <c r="K31"/>
  <c r="K26" s="1"/>
  <c r="J31"/>
  <c r="J26" s="1"/>
  <c r="I31"/>
  <c r="I26" s="1"/>
  <c r="H31"/>
  <c r="H26" s="1"/>
  <c r="G31"/>
  <c r="G26" s="1"/>
  <c r="F31"/>
  <c r="E31"/>
  <c r="E26" s="1"/>
  <c r="D31"/>
  <c r="D26" s="1"/>
  <c r="N30"/>
  <c r="M30"/>
  <c r="L30"/>
  <c r="L25" s="1"/>
  <c r="K30"/>
  <c r="J30"/>
  <c r="J20" s="1"/>
  <c r="I30"/>
  <c r="H30"/>
  <c r="H25" s="1"/>
  <c r="G30"/>
  <c r="G25" s="1"/>
  <c r="F30"/>
  <c r="F25" s="1"/>
  <c r="E30"/>
  <c r="D30"/>
  <c r="N29"/>
  <c r="M29"/>
  <c r="L29"/>
  <c r="K29"/>
  <c r="K24" s="1"/>
  <c r="J29"/>
  <c r="J24" s="1"/>
  <c r="I29"/>
  <c r="H29"/>
  <c r="H24" s="1"/>
  <c r="G29"/>
  <c r="G24" s="1"/>
  <c r="F29"/>
  <c r="E29"/>
  <c r="E24" s="1"/>
  <c r="D29"/>
  <c r="D24" s="1"/>
  <c r="I25"/>
  <c r="E25"/>
  <c r="J21"/>
  <c r="L19"/>
  <c r="L10" s="1"/>
  <c r="H19"/>
  <c r="H10" s="1"/>
  <c r="F19"/>
  <c r="D19"/>
  <c r="L15"/>
  <c r="H15"/>
  <c r="M14"/>
  <c r="H14"/>
  <c r="G14"/>
  <c r="F14"/>
  <c r="E14"/>
  <c r="D14"/>
  <c r="F10"/>
  <c r="I20" l="1"/>
  <c r="H360"/>
  <c r="K377"/>
  <c r="I28"/>
  <c r="G87"/>
  <c r="F194"/>
  <c r="H192"/>
  <c r="G204"/>
  <c r="J327"/>
  <c r="N338"/>
  <c r="E389"/>
  <c r="E23"/>
  <c r="M19"/>
  <c r="M10" s="1"/>
  <c r="E80"/>
  <c r="C152"/>
  <c r="D365"/>
  <c r="H16"/>
  <c r="M16"/>
  <c r="H190"/>
  <c r="L194"/>
  <c r="J192"/>
  <c r="E204"/>
  <c r="M204"/>
  <c r="L264"/>
  <c r="L263" s="1"/>
  <c r="J322"/>
  <c r="H321"/>
  <c r="D379"/>
  <c r="L379"/>
  <c r="I376"/>
  <c r="J343"/>
  <c r="I360"/>
  <c r="I375"/>
  <c r="G393"/>
  <c r="H343"/>
  <c r="H204"/>
  <c r="G92"/>
  <c r="K92"/>
  <c r="N80"/>
  <c r="N77" s="1"/>
  <c r="C108"/>
  <c r="C128"/>
  <c r="C132"/>
  <c r="M194"/>
  <c r="C250"/>
  <c r="C312"/>
  <c r="H340"/>
  <c r="H338" s="1"/>
  <c r="F365"/>
  <c r="N365"/>
  <c r="M389"/>
  <c r="H23"/>
  <c r="C68"/>
  <c r="G80"/>
  <c r="G77" s="1"/>
  <c r="M82"/>
  <c r="E192"/>
  <c r="I192"/>
  <c r="M192"/>
  <c r="K338"/>
  <c r="F360"/>
  <c r="L376"/>
  <c r="G377"/>
  <c r="I24"/>
  <c r="I23" s="1"/>
  <c r="J190"/>
  <c r="J204"/>
  <c r="L191"/>
  <c r="K204"/>
  <c r="M263"/>
  <c r="F13"/>
  <c r="J25"/>
  <c r="J23" s="1"/>
  <c r="J28"/>
  <c r="C60"/>
  <c r="C144"/>
  <c r="M190"/>
  <c r="F16"/>
  <c r="C212"/>
  <c r="C234"/>
  <c r="C328"/>
  <c r="C355"/>
  <c r="H377"/>
  <c r="E19"/>
  <c r="E10" s="1"/>
  <c r="F21"/>
  <c r="C136"/>
  <c r="D204"/>
  <c r="I191"/>
  <c r="I322"/>
  <c r="J323"/>
  <c r="J321" s="1"/>
  <c r="C347"/>
  <c r="C407"/>
  <c r="F375"/>
  <c r="N375"/>
  <c r="L14"/>
  <c r="K79"/>
  <c r="C89"/>
  <c r="C100"/>
  <c r="C116"/>
  <c r="C124"/>
  <c r="F204"/>
  <c r="K268"/>
  <c r="F20"/>
  <c r="C280"/>
  <c r="L365"/>
  <c r="C384"/>
  <c r="C401"/>
  <c r="C382"/>
  <c r="H375"/>
  <c r="C406"/>
  <c r="F80"/>
  <c r="C180"/>
  <c r="E194"/>
  <c r="J263"/>
  <c r="C296"/>
  <c r="L338"/>
  <c r="G190"/>
  <c r="M191"/>
  <c r="M189" s="1"/>
  <c r="M268"/>
  <c r="I343"/>
  <c r="G343"/>
  <c r="C341"/>
  <c r="E360"/>
  <c r="M365"/>
  <c r="N379"/>
  <c r="I379"/>
  <c r="G379"/>
  <c r="D92"/>
  <c r="D15"/>
  <c r="N16"/>
  <c r="C168"/>
  <c r="H18"/>
  <c r="H9" s="1"/>
  <c r="C160"/>
  <c r="K327"/>
  <c r="I327"/>
  <c r="L360"/>
  <c r="H379"/>
  <c r="K389"/>
  <c r="G23"/>
  <c r="J82"/>
  <c r="J16"/>
  <c r="J12" s="1"/>
  <c r="I268"/>
  <c r="I264"/>
  <c r="I263" s="1"/>
  <c r="I18"/>
  <c r="K21"/>
  <c r="K16"/>
  <c r="K82"/>
  <c r="K80"/>
  <c r="K190"/>
  <c r="C205"/>
  <c r="F265"/>
  <c r="F263" s="1"/>
  <c r="C271"/>
  <c r="C330"/>
  <c r="D324"/>
  <c r="C345"/>
  <c r="E340"/>
  <c r="E338" s="1"/>
  <c r="J18"/>
  <c r="C29"/>
  <c r="D18"/>
  <c r="D9" s="1"/>
  <c r="I77"/>
  <c r="C172"/>
  <c r="N191"/>
  <c r="N15"/>
  <c r="C276"/>
  <c r="I338"/>
  <c r="K365"/>
  <c r="K362"/>
  <c r="K18"/>
  <c r="L20"/>
  <c r="L11" s="1"/>
  <c r="M28"/>
  <c r="M18"/>
  <c r="M9" s="1"/>
  <c r="M24"/>
  <c r="C48"/>
  <c r="L92"/>
  <c r="C184"/>
  <c r="J194"/>
  <c r="J14"/>
  <c r="C197"/>
  <c r="D16"/>
  <c r="D192"/>
  <c r="L192"/>
  <c r="L16"/>
  <c r="C339"/>
  <c r="C346"/>
  <c r="C363"/>
  <c r="G403"/>
  <c r="C403" s="1"/>
  <c r="G391"/>
  <c r="G389" s="1"/>
  <c r="F24"/>
  <c r="F28"/>
  <c r="F18"/>
  <c r="F9" s="1"/>
  <c r="N24"/>
  <c r="N28"/>
  <c r="N18"/>
  <c r="N9" s="1"/>
  <c r="K25"/>
  <c r="K23" s="1"/>
  <c r="K28"/>
  <c r="C148"/>
  <c r="K194"/>
  <c r="K14"/>
  <c r="L321"/>
  <c r="M338"/>
  <c r="K343"/>
  <c r="M361"/>
  <c r="M360" s="1"/>
  <c r="H365"/>
  <c r="C381"/>
  <c r="F379"/>
  <c r="D28"/>
  <c r="C30"/>
  <c r="D25"/>
  <c r="C85"/>
  <c r="C258"/>
  <c r="E20"/>
  <c r="E11" s="1"/>
  <c r="H21"/>
  <c r="H12" s="1"/>
  <c r="F26"/>
  <c r="G28"/>
  <c r="M25"/>
  <c r="M20"/>
  <c r="M11" s="1"/>
  <c r="C33"/>
  <c r="C44"/>
  <c r="E92"/>
  <c r="C94"/>
  <c r="E190"/>
  <c r="J191"/>
  <c r="J189" s="1"/>
  <c r="J15"/>
  <c r="J11" s="1"/>
  <c r="C199"/>
  <c r="C226"/>
  <c r="C238"/>
  <c r="D268"/>
  <c r="C284"/>
  <c r="C300"/>
  <c r="H327"/>
  <c r="G322"/>
  <c r="G321" s="1"/>
  <c r="G327"/>
  <c r="J365"/>
  <c r="J361"/>
  <c r="J360" s="1"/>
  <c r="C368"/>
  <c r="K374"/>
  <c r="C380"/>
  <c r="K379"/>
  <c r="H376"/>
  <c r="L28"/>
  <c r="L24"/>
  <c r="L23" s="1"/>
  <c r="N21"/>
  <c r="L13"/>
  <c r="I14"/>
  <c r="I194"/>
  <c r="I13" s="1"/>
  <c r="F191"/>
  <c r="F15"/>
  <c r="F11" s="1"/>
  <c r="C208"/>
  <c r="I325"/>
  <c r="I321" s="1"/>
  <c r="M343"/>
  <c r="F340"/>
  <c r="F338" s="1"/>
  <c r="F343"/>
  <c r="E28"/>
  <c r="E18"/>
  <c r="E9" s="1"/>
  <c r="C32"/>
  <c r="E13"/>
  <c r="G191"/>
  <c r="G15"/>
  <c r="G194"/>
  <c r="N204"/>
  <c r="N343"/>
  <c r="E365"/>
  <c r="D10"/>
  <c r="C10" s="1"/>
  <c r="N26"/>
  <c r="C64"/>
  <c r="N194"/>
  <c r="N13" s="1"/>
  <c r="H191"/>
  <c r="H189" s="1"/>
  <c r="H194"/>
  <c r="H13" s="1"/>
  <c r="D338"/>
  <c r="C344"/>
  <c r="C411"/>
  <c r="G21"/>
  <c r="E87"/>
  <c r="C112"/>
  <c r="C195"/>
  <c r="D190"/>
  <c r="I11"/>
  <c r="F192"/>
  <c r="N192"/>
  <c r="C242"/>
  <c r="K263"/>
  <c r="C304"/>
  <c r="K322"/>
  <c r="E325"/>
  <c r="E321" s="1"/>
  <c r="C331"/>
  <c r="C332"/>
  <c r="N361"/>
  <c r="N360" s="1"/>
  <c r="C397"/>
  <c r="G18"/>
  <c r="G9" s="1"/>
  <c r="I21"/>
  <c r="I12" s="1"/>
  <c r="H28"/>
  <c r="N25"/>
  <c r="N20"/>
  <c r="C40"/>
  <c r="F92"/>
  <c r="H78"/>
  <c r="H92"/>
  <c r="M79"/>
  <c r="M77" s="1"/>
  <c r="M92"/>
  <c r="J80"/>
  <c r="J77" s="1"/>
  <c r="I190"/>
  <c r="D194"/>
  <c r="C207"/>
  <c r="C217"/>
  <c r="D266"/>
  <c r="C266" s="1"/>
  <c r="J268"/>
  <c r="H264"/>
  <c r="H263" s="1"/>
  <c r="H268"/>
  <c r="E265"/>
  <c r="E263" s="1"/>
  <c r="E268"/>
  <c r="M327"/>
  <c r="M323"/>
  <c r="M321" s="1"/>
  <c r="G340"/>
  <c r="G338" s="1"/>
  <c r="E343"/>
  <c r="M377"/>
  <c r="C88"/>
  <c r="C164"/>
  <c r="F190"/>
  <c r="C206"/>
  <c r="E191"/>
  <c r="C246"/>
  <c r="C272"/>
  <c r="C308"/>
  <c r="D327"/>
  <c r="L327"/>
  <c r="D343"/>
  <c r="L343"/>
  <c r="C351"/>
  <c r="G361"/>
  <c r="G360" s="1"/>
  <c r="G365"/>
  <c r="C367"/>
  <c r="D362"/>
  <c r="D361" s="1"/>
  <c r="E375"/>
  <c r="E379"/>
  <c r="M375"/>
  <c r="M379"/>
  <c r="I389"/>
  <c r="F377"/>
  <c r="N377"/>
  <c r="C95"/>
  <c r="D21"/>
  <c r="L80"/>
  <c r="L77" s="1"/>
  <c r="L21"/>
  <c r="C104"/>
  <c r="C140"/>
  <c r="I204"/>
  <c r="F268"/>
  <c r="N268"/>
  <c r="C288"/>
  <c r="F321"/>
  <c r="F327"/>
  <c r="E327"/>
  <c r="L375"/>
  <c r="J376"/>
  <c r="C393"/>
  <c r="I92"/>
  <c r="C52"/>
  <c r="C72"/>
  <c r="E77"/>
  <c r="F87"/>
  <c r="N92"/>
  <c r="H79"/>
  <c r="H20"/>
  <c r="H11" s="1"/>
  <c r="E21"/>
  <c r="M21"/>
  <c r="C120"/>
  <c r="K192"/>
  <c r="C222"/>
  <c r="G264"/>
  <c r="G263" s="1"/>
  <c r="G268"/>
  <c r="C270"/>
  <c r="D265"/>
  <c r="N327"/>
  <c r="G375"/>
  <c r="J377"/>
  <c r="G16"/>
  <c r="C156"/>
  <c r="C269"/>
  <c r="C292"/>
  <c r="E376"/>
  <c r="M376"/>
  <c r="I377"/>
  <c r="I374" s="1"/>
  <c r="J375"/>
  <c r="L377"/>
  <c r="C31"/>
  <c r="C56"/>
  <c r="C96"/>
  <c r="C176"/>
  <c r="C196"/>
  <c r="K191"/>
  <c r="G192"/>
  <c r="C316"/>
  <c r="F376"/>
  <c r="N376"/>
  <c r="C366"/>
  <c r="N321"/>
  <c r="C329"/>
  <c r="C93"/>
  <c r="N190"/>
  <c r="L190"/>
  <c r="L204"/>
  <c r="L18"/>
  <c r="C230"/>
  <c r="F77"/>
  <c r="C390"/>
  <c r="D375"/>
  <c r="C392"/>
  <c r="D377"/>
  <c r="E16"/>
  <c r="D78"/>
  <c r="D79"/>
  <c r="D80"/>
  <c r="D82"/>
  <c r="D87"/>
  <c r="D191"/>
  <c r="C254"/>
  <c r="D389"/>
  <c r="F389"/>
  <c r="H389"/>
  <c r="J389"/>
  <c r="L389"/>
  <c r="N389"/>
  <c r="D376"/>
  <c r="C417" i="10"/>
  <c r="N416"/>
  <c r="M416"/>
  <c r="L416"/>
  <c r="K416"/>
  <c r="J416"/>
  <c r="I416"/>
  <c r="H416"/>
  <c r="G416"/>
  <c r="F416"/>
  <c r="E416"/>
  <c r="D416"/>
  <c r="C415"/>
  <c r="C414"/>
  <c r="C413"/>
  <c r="N412"/>
  <c r="M412"/>
  <c r="L412"/>
  <c r="K412"/>
  <c r="J412"/>
  <c r="I412"/>
  <c r="H412"/>
  <c r="G412"/>
  <c r="F412"/>
  <c r="E412"/>
  <c r="D412"/>
  <c r="G411"/>
  <c r="G410"/>
  <c r="C410" s="1"/>
  <c r="C409"/>
  <c r="N408"/>
  <c r="M408"/>
  <c r="L408"/>
  <c r="K408"/>
  <c r="J408"/>
  <c r="I408"/>
  <c r="H408"/>
  <c r="F408"/>
  <c r="E408"/>
  <c r="D408"/>
  <c r="C407"/>
  <c r="N406"/>
  <c r="M406"/>
  <c r="L406"/>
  <c r="K406"/>
  <c r="J406"/>
  <c r="I406"/>
  <c r="H406"/>
  <c r="G406"/>
  <c r="F406"/>
  <c r="E406"/>
  <c r="D406"/>
  <c r="C405"/>
  <c r="C404"/>
  <c r="C403"/>
  <c r="N402"/>
  <c r="M402"/>
  <c r="L402"/>
  <c r="K402"/>
  <c r="J402"/>
  <c r="I402"/>
  <c r="H402"/>
  <c r="G402"/>
  <c r="F402"/>
  <c r="E402"/>
  <c r="D402"/>
  <c r="C401"/>
  <c r="G400"/>
  <c r="G398" s="1"/>
  <c r="C399"/>
  <c r="N398"/>
  <c r="M398"/>
  <c r="L398"/>
  <c r="K398"/>
  <c r="J398"/>
  <c r="I398"/>
  <c r="H398"/>
  <c r="F398"/>
  <c r="E398"/>
  <c r="D398"/>
  <c r="N397"/>
  <c r="M397"/>
  <c r="L397"/>
  <c r="L382" s="1"/>
  <c r="K397"/>
  <c r="K382" s="1"/>
  <c r="J397"/>
  <c r="I397"/>
  <c r="H397"/>
  <c r="F397"/>
  <c r="F382" s="1"/>
  <c r="E397"/>
  <c r="D397"/>
  <c r="N396"/>
  <c r="M396"/>
  <c r="L396"/>
  <c r="K396"/>
  <c r="J396"/>
  <c r="I396"/>
  <c r="H396"/>
  <c r="F396"/>
  <c r="E396"/>
  <c r="D396"/>
  <c r="N395"/>
  <c r="M395"/>
  <c r="L395"/>
  <c r="K395"/>
  <c r="J395"/>
  <c r="I395"/>
  <c r="I380" s="1"/>
  <c r="H395"/>
  <c r="G395"/>
  <c r="F395"/>
  <c r="E395"/>
  <c r="D395"/>
  <c r="C392"/>
  <c r="C391"/>
  <c r="C390"/>
  <c r="N389"/>
  <c r="M389"/>
  <c r="L389"/>
  <c r="K389"/>
  <c r="J389"/>
  <c r="I389"/>
  <c r="H389"/>
  <c r="G389"/>
  <c r="F389"/>
  <c r="E389"/>
  <c r="D389"/>
  <c r="N387"/>
  <c r="N382" s="1"/>
  <c r="M387"/>
  <c r="M382" s="1"/>
  <c r="L387"/>
  <c r="K387"/>
  <c r="J387"/>
  <c r="J382" s="1"/>
  <c r="I387"/>
  <c r="H387"/>
  <c r="G387"/>
  <c r="F387"/>
  <c r="E387"/>
  <c r="E382" s="1"/>
  <c r="D387"/>
  <c r="N386"/>
  <c r="M386"/>
  <c r="L386"/>
  <c r="K386"/>
  <c r="J386"/>
  <c r="I386"/>
  <c r="H386"/>
  <c r="H384" s="1"/>
  <c r="G386"/>
  <c r="F386"/>
  <c r="E386"/>
  <c r="D386"/>
  <c r="N385"/>
  <c r="M385"/>
  <c r="L385"/>
  <c r="K385"/>
  <c r="J385"/>
  <c r="I385"/>
  <c r="H385"/>
  <c r="G385"/>
  <c r="F385"/>
  <c r="E385"/>
  <c r="D385"/>
  <c r="I381"/>
  <c r="C377"/>
  <c r="C376"/>
  <c r="C375"/>
  <c r="H374"/>
  <c r="G374"/>
  <c r="N373"/>
  <c r="N368" s="1"/>
  <c r="M373"/>
  <c r="M368" s="1"/>
  <c r="L373"/>
  <c r="K373"/>
  <c r="J373"/>
  <c r="I373"/>
  <c r="I368" s="1"/>
  <c r="H373"/>
  <c r="H368" s="1"/>
  <c r="G373"/>
  <c r="G368" s="1"/>
  <c r="F373"/>
  <c r="E373"/>
  <c r="E368" s="1"/>
  <c r="D373"/>
  <c r="N372"/>
  <c r="M372"/>
  <c r="L372"/>
  <c r="L367" s="1"/>
  <c r="K372"/>
  <c r="K367" s="1"/>
  <c r="J372"/>
  <c r="J367" s="1"/>
  <c r="I372"/>
  <c r="H372"/>
  <c r="G372"/>
  <c r="F372"/>
  <c r="E372"/>
  <c r="D372"/>
  <c r="N371"/>
  <c r="N370" s="1"/>
  <c r="M371"/>
  <c r="M366" s="1"/>
  <c r="L371"/>
  <c r="K371"/>
  <c r="J371"/>
  <c r="I371"/>
  <c r="H371"/>
  <c r="G371"/>
  <c r="G366" s="1"/>
  <c r="F371"/>
  <c r="F366" s="1"/>
  <c r="E371"/>
  <c r="E366" s="1"/>
  <c r="D371"/>
  <c r="K368"/>
  <c r="J368"/>
  <c r="N367"/>
  <c r="M367"/>
  <c r="F367"/>
  <c r="E367"/>
  <c r="D367"/>
  <c r="N366"/>
  <c r="I366"/>
  <c r="H366"/>
  <c r="C363"/>
  <c r="C362"/>
  <c r="C361"/>
  <c r="N360"/>
  <c r="M360"/>
  <c r="L360"/>
  <c r="K360"/>
  <c r="J360"/>
  <c r="I360"/>
  <c r="H360"/>
  <c r="G360"/>
  <c r="F360"/>
  <c r="E360"/>
  <c r="D360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N351"/>
  <c r="N346" s="1"/>
  <c r="M351"/>
  <c r="M346" s="1"/>
  <c r="L351"/>
  <c r="L346" s="1"/>
  <c r="K351"/>
  <c r="K346" s="1"/>
  <c r="J351"/>
  <c r="J346" s="1"/>
  <c r="I351"/>
  <c r="I346" s="1"/>
  <c r="H351"/>
  <c r="H346" s="1"/>
  <c r="G351"/>
  <c r="F351"/>
  <c r="E351"/>
  <c r="D351"/>
  <c r="N350"/>
  <c r="N345" s="1"/>
  <c r="M350"/>
  <c r="M345" s="1"/>
  <c r="L350"/>
  <c r="L345" s="1"/>
  <c r="K350"/>
  <c r="J350"/>
  <c r="J345" s="1"/>
  <c r="I350"/>
  <c r="H350"/>
  <c r="G350"/>
  <c r="F350"/>
  <c r="E350"/>
  <c r="E345" s="1"/>
  <c r="D350"/>
  <c r="N349"/>
  <c r="N344" s="1"/>
  <c r="M349"/>
  <c r="M348" s="1"/>
  <c r="L349"/>
  <c r="K349"/>
  <c r="J349"/>
  <c r="I349"/>
  <c r="H349"/>
  <c r="G349"/>
  <c r="F349"/>
  <c r="E349"/>
  <c r="D349"/>
  <c r="D348"/>
  <c r="G346"/>
  <c r="F346"/>
  <c r="E346"/>
  <c r="D346"/>
  <c r="K345"/>
  <c r="I345"/>
  <c r="H345"/>
  <c r="M344"/>
  <c r="L344"/>
  <c r="G344"/>
  <c r="F344"/>
  <c r="E344"/>
  <c r="E343" s="1"/>
  <c r="D344"/>
  <c r="C341"/>
  <c r="C340"/>
  <c r="C339"/>
  <c r="C338"/>
  <c r="N337"/>
  <c r="M337"/>
  <c r="L337"/>
  <c r="K337"/>
  <c r="J337"/>
  <c r="I337"/>
  <c r="H337"/>
  <c r="G337"/>
  <c r="F337"/>
  <c r="E337"/>
  <c r="D337"/>
  <c r="N336"/>
  <c r="M336"/>
  <c r="M330" s="1"/>
  <c r="L336"/>
  <c r="L330" s="1"/>
  <c r="K336"/>
  <c r="K330" s="1"/>
  <c r="J336"/>
  <c r="J330" s="1"/>
  <c r="I336"/>
  <c r="I330" s="1"/>
  <c r="H336"/>
  <c r="H330" s="1"/>
  <c r="G336"/>
  <c r="F336"/>
  <c r="E336"/>
  <c r="E330" s="1"/>
  <c r="D336"/>
  <c r="D330" s="1"/>
  <c r="N335"/>
  <c r="N329" s="1"/>
  <c r="M335"/>
  <c r="M329" s="1"/>
  <c r="L335"/>
  <c r="L329" s="1"/>
  <c r="K335"/>
  <c r="K329" s="1"/>
  <c r="J335"/>
  <c r="I335"/>
  <c r="I329" s="1"/>
  <c r="H335"/>
  <c r="G335"/>
  <c r="G329" s="1"/>
  <c r="F335"/>
  <c r="F329" s="1"/>
  <c r="E335"/>
  <c r="E329" s="1"/>
  <c r="D335"/>
  <c r="N334"/>
  <c r="N328" s="1"/>
  <c r="M334"/>
  <c r="L334"/>
  <c r="K334"/>
  <c r="K328" s="1"/>
  <c r="J334"/>
  <c r="J328" s="1"/>
  <c r="I334"/>
  <c r="I328" s="1"/>
  <c r="H334"/>
  <c r="H328" s="1"/>
  <c r="G334"/>
  <c r="G328" s="1"/>
  <c r="F334"/>
  <c r="E334"/>
  <c r="D334"/>
  <c r="D328" s="1"/>
  <c r="N333"/>
  <c r="M333"/>
  <c r="L333"/>
  <c r="K333"/>
  <c r="K327" s="1"/>
  <c r="J333"/>
  <c r="J327" s="1"/>
  <c r="I333"/>
  <c r="I327" s="1"/>
  <c r="H333"/>
  <c r="H20" s="1"/>
  <c r="H11" s="1"/>
  <c r="G333"/>
  <c r="F333"/>
  <c r="E333"/>
  <c r="D333"/>
  <c r="N330"/>
  <c r="G330"/>
  <c r="F330"/>
  <c r="J329"/>
  <c r="H329"/>
  <c r="M328"/>
  <c r="L328"/>
  <c r="F328"/>
  <c r="E328"/>
  <c r="H327"/>
  <c r="C324"/>
  <c r="C323"/>
  <c r="C322"/>
  <c r="N321"/>
  <c r="M321"/>
  <c r="L321"/>
  <c r="K321"/>
  <c r="J321"/>
  <c r="I321"/>
  <c r="H321"/>
  <c r="G321"/>
  <c r="F321"/>
  <c r="E321"/>
  <c r="D321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C292"/>
  <c r="C291"/>
  <c r="C290"/>
  <c r="N289"/>
  <c r="M289"/>
  <c r="L289"/>
  <c r="K289"/>
  <c r="J289"/>
  <c r="I289"/>
  <c r="H289"/>
  <c r="G289"/>
  <c r="F289"/>
  <c r="E289"/>
  <c r="D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N276"/>
  <c r="N271" s="1"/>
  <c r="M276"/>
  <c r="M271" s="1"/>
  <c r="L276"/>
  <c r="L271" s="1"/>
  <c r="K276"/>
  <c r="J276"/>
  <c r="J271" s="1"/>
  <c r="I276"/>
  <c r="I271" s="1"/>
  <c r="H276"/>
  <c r="H271" s="1"/>
  <c r="G276"/>
  <c r="G271" s="1"/>
  <c r="F276"/>
  <c r="F271" s="1"/>
  <c r="E276"/>
  <c r="E271" s="1"/>
  <c r="D276"/>
  <c r="N275"/>
  <c r="M275"/>
  <c r="M270" s="1"/>
  <c r="L275"/>
  <c r="L270" s="1"/>
  <c r="K275"/>
  <c r="K270" s="1"/>
  <c r="J275"/>
  <c r="J270" s="1"/>
  <c r="I275"/>
  <c r="H275"/>
  <c r="H270" s="1"/>
  <c r="G275"/>
  <c r="G270" s="1"/>
  <c r="F275"/>
  <c r="E275"/>
  <c r="D275"/>
  <c r="D270" s="1"/>
  <c r="N274"/>
  <c r="M274"/>
  <c r="M269" s="1"/>
  <c r="L274"/>
  <c r="K274"/>
  <c r="J274"/>
  <c r="I274"/>
  <c r="I269" s="1"/>
  <c r="H274"/>
  <c r="G274"/>
  <c r="G273" s="1"/>
  <c r="F274"/>
  <c r="F269" s="1"/>
  <c r="E274"/>
  <c r="E269" s="1"/>
  <c r="D274"/>
  <c r="K271"/>
  <c r="N270"/>
  <c r="F270"/>
  <c r="E270"/>
  <c r="C266"/>
  <c r="C265"/>
  <c r="C264"/>
  <c r="N263"/>
  <c r="N259" s="1"/>
  <c r="M263"/>
  <c r="L263"/>
  <c r="L259" s="1"/>
  <c r="K263"/>
  <c r="K259" s="1"/>
  <c r="J263"/>
  <c r="J259" s="1"/>
  <c r="I263"/>
  <c r="H263"/>
  <c r="H259" s="1"/>
  <c r="G263"/>
  <c r="G259" s="1"/>
  <c r="F263"/>
  <c r="F259" s="1"/>
  <c r="E263"/>
  <c r="E259" s="1"/>
  <c r="D263"/>
  <c r="C262"/>
  <c r="C261"/>
  <c r="C260"/>
  <c r="M259"/>
  <c r="I259"/>
  <c r="C258"/>
  <c r="C257"/>
  <c r="C256"/>
  <c r="N255"/>
  <c r="M255"/>
  <c r="L255"/>
  <c r="K255"/>
  <c r="J255"/>
  <c r="I255"/>
  <c r="H255"/>
  <c r="G255"/>
  <c r="F255"/>
  <c r="E255"/>
  <c r="D255"/>
  <c r="C254"/>
  <c r="C253"/>
  <c r="C252"/>
  <c r="N251"/>
  <c r="M251"/>
  <c r="L251"/>
  <c r="K251"/>
  <c r="J251"/>
  <c r="I251"/>
  <c r="H251"/>
  <c r="G251"/>
  <c r="F251"/>
  <c r="E251"/>
  <c r="D251"/>
  <c r="C250"/>
  <c r="C249"/>
  <c r="C248"/>
  <c r="N247"/>
  <c r="M247"/>
  <c r="L247"/>
  <c r="K247"/>
  <c r="J247"/>
  <c r="I247"/>
  <c r="H247"/>
  <c r="G247"/>
  <c r="F247"/>
  <c r="E247"/>
  <c r="D247"/>
  <c r="C246"/>
  <c r="C245"/>
  <c r="C244"/>
  <c r="N243"/>
  <c r="M243"/>
  <c r="L243"/>
  <c r="K243"/>
  <c r="J243"/>
  <c r="I243"/>
  <c r="H243"/>
  <c r="G243"/>
  <c r="F243"/>
  <c r="E243"/>
  <c r="D243"/>
  <c r="C242"/>
  <c r="C241"/>
  <c r="C240"/>
  <c r="N239"/>
  <c r="M239"/>
  <c r="L239"/>
  <c r="K239"/>
  <c r="J239"/>
  <c r="I239"/>
  <c r="H239"/>
  <c r="G239"/>
  <c r="F239"/>
  <c r="E239"/>
  <c r="D239"/>
  <c r="C238"/>
  <c r="C237"/>
  <c r="C236"/>
  <c r="N235"/>
  <c r="M235"/>
  <c r="L235"/>
  <c r="K235"/>
  <c r="J235"/>
  <c r="I235"/>
  <c r="H235"/>
  <c r="G235"/>
  <c r="F235"/>
  <c r="E235"/>
  <c r="D235"/>
  <c r="C234"/>
  <c r="C233"/>
  <c r="C232"/>
  <c r="N231"/>
  <c r="M231"/>
  <c r="L231"/>
  <c r="K231"/>
  <c r="J231"/>
  <c r="I231"/>
  <c r="H231"/>
  <c r="G231"/>
  <c r="F231"/>
  <c r="E231"/>
  <c r="D231"/>
  <c r="C230"/>
  <c r="C229"/>
  <c r="C228"/>
  <c r="N227"/>
  <c r="M227"/>
  <c r="L227"/>
  <c r="K227"/>
  <c r="J227"/>
  <c r="I227"/>
  <c r="H227"/>
  <c r="G227"/>
  <c r="F227"/>
  <c r="E227"/>
  <c r="D227"/>
  <c r="C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N213"/>
  <c r="M213"/>
  <c r="L213"/>
  <c r="K213"/>
  <c r="J213"/>
  <c r="I213"/>
  <c r="H213"/>
  <c r="G213"/>
  <c r="F213"/>
  <c r="E213"/>
  <c r="D213"/>
  <c r="N212"/>
  <c r="M212"/>
  <c r="L212"/>
  <c r="K212"/>
  <c r="J212"/>
  <c r="I212"/>
  <c r="H212"/>
  <c r="G212"/>
  <c r="F212"/>
  <c r="E212"/>
  <c r="D212"/>
  <c r="N211"/>
  <c r="M211"/>
  <c r="L211"/>
  <c r="K211"/>
  <c r="J211"/>
  <c r="I211"/>
  <c r="H211"/>
  <c r="G211"/>
  <c r="F211"/>
  <c r="E211"/>
  <c r="D211"/>
  <c r="N210"/>
  <c r="M210"/>
  <c r="L210"/>
  <c r="K210"/>
  <c r="J210"/>
  <c r="I210"/>
  <c r="H210"/>
  <c r="G210"/>
  <c r="F210"/>
  <c r="E210"/>
  <c r="D210"/>
  <c r="C207"/>
  <c r="C206"/>
  <c r="C205"/>
  <c r="N204"/>
  <c r="M204"/>
  <c r="L204"/>
  <c r="K204"/>
  <c r="J204"/>
  <c r="I204"/>
  <c r="H204"/>
  <c r="G204"/>
  <c r="F204"/>
  <c r="E204"/>
  <c r="D204"/>
  <c r="N202"/>
  <c r="M202"/>
  <c r="L202"/>
  <c r="L17" s="1"/>
  <c r="K202"/>
  <c r="J202"/>
  <c r="I202"/>
  <c r="H202"/>
  <c r="H17" s="1"/>
  <c r="G202"/>
  <c r="F202"/>
  <c r="E202"/>
  <c r="D202"/>
  <c r="D17" s="1"/>
  <c r="N201"/>
  <c r="N16" s="1"/>
  <c r="M201"/>
  <c r="L201"/>
  <c r="L16" s="1"/>
  <c r="K201"/>
  <c r="K16" s="1"/>
  <c r="J201"/>
  <c r="J16" s="1"/>
  <c r="I201"/>
  <c r="H201"/>
  <c r="G201"/>
  <c r="F201"/>
  <c r="F16" s="1"/>
  <c r="E201"/>
  <c r="D201"/>
  <c r="N200"/>
  <c r="M200"/>
  <c r="L200"/>
  <c r="L15" s="1"/>
  <c r="K200"/>
  <c r="J200"/>
  <c r="I200"/>
  <c r="H200"/>
  <c r="G200"/>
  <c r="G15" s="1"/>
  <c r="F200"/>
  <c r="E200"/>
  <c r="E199" s="1"/>
  <c r="D200"/>
  <c r="G195"/>
  <c r="C192"/>
  <c r="C191"/>
  <c r="C190"/>
  <c r="N189"/>
  <c r="M189"/>
  <c r="L189"/>
  <c r="K189"/>
  <c r="J189"/>
  <c r="I189"/>
  <c r="H189"/>
  <c r="G189"/>
  <c r="F189"/>
  <c r="E189"/>
  <c r="D189"/>
  <c r="C188"/>
  <c r="C187"/>
  <c r="C186"/>
  <c r="N185"/>
  <c r="M185"/>
  <c r="L185"/>
  <c r="K185"/>
  <c r="J185"/>
  <c r="I185"/>
  <c r="H185"/>
  <c r="G185"/>
  <c r="F185"/>
  <c r="E185"/>
  <c r="D185"/>
  <c r="C184"/>
  <c r="C183"/>
  <c r="C182"/>
  <c r="N181"/>
  <c r="M181"/>
  <c r="L181"/>
  <c r="K181"/>
  <c r="J181"/>
  <c r="I181"/>
  <c r="H181"/>
  <c r="G181"/>
  <c r="F181"/>
  <c r="E181"/>
  <c r="D181"/>
  <c r="C180"/>
  <c r="C179"/>
  <c r="C178"/>
  <c r="N177"/>
  <c r="M177"/>
  <c r="L177"/>
  <c r="K177"/>
  <c r="J177"/>
  <c r="I177"/>
  <c r="H177"/>
  <c r="G177"/>
  <c r="F177"/>
  <c r="E177"/>
  <c r="D177"/>
  <c r="C176"/>
  <c r="C175"/>
  <c r="C174"/>
  <c r="N173"/>
  <c r="M173"/>
  <c r="L173"/>
  <c r="K173"/>
  <c r="J173"/>
  <c r="I173"/>
  <c r="H173"/>
  <c r="G173"/>
  <c r="F173"/>
  <c r="E173"/>
  <c r="D173"/>
  <c r="C172"/>
  <c r="C171"/>
  <c r="C170"/>
  <c r="N169"/>
  <c r="M169"/>
  <c r="L169"/>
  <c r="K169"/>
  <c r="J169"/>
  <c r="I169"/>
  <c r="H169"/>
  <c r="G169"/>
  <c r="F169"/>
  <c r="E169"/>
  <c r="D169"/>
  <c r="C168"/>
  <c r="C167"/>
  <c r="C166"/>
  <c r="N165"/>
  <c r="M165"/>
  <c r="L165"/>
  <c r="K165"/>
  <c r="J165"/>
  <c r="I165"/>
  <c r="H165"/>
  <c r="G165"/>
  <c r="F165"/>
  <c r="E165"/>
  <c r="D165"/>
  <c r="C164"/>
  <c r="C163"/>
  <c r="C162"/>
  <c r="N161"/>
  <c r="M161"/>
  <c r="L161"/>
  <c r="K161"/>
  <c r="J161"/>
  <c r="I161"/>
  <c r="H161"/>
  <c r="G161"/>
  <c r="F161"/>
  <c r="E161"/>
  <c r="D161"/>
  <c r="C160"/>
  <c r="C159"/>
  <c r="C158"/>
  <c r="N157"/>
  <c r="M157"/>
  <c r="L157"/>
  <c r="K157"/>
  <c r="J157"/>
  <c r="I157"/>
  <c r="H157"/>
  <c r="G157"/>
  <c r="F157"/>
  <c r="E157"/>
  <c r="D157"/>
  <c r="C156"/>
  <c r="C155"/>
  <c r="C154"/>
  <c r="N153"/>
  <c r="M153"/>
  <c r="L153"/>
  <c r="K153"/>
  <c r="J153"/>
  <c r="I153"/>
  <c r="H153"/>
  <c r="G153"/>
  <c r="F153"/>
  <c r="E153"/>
  <c r="D153"/>
  <c r="C152"/>
  <c r="C151"/>
  <c r="C150"/>
  <c r="N149"/>
  <c r="M149"/>
  <c r="L149"/>
  <c r="K149"/>
  <c r="J149"/>
  <c r="I149"/>
  <c r="H149"/>
  <c r="G149"/>
  <c r="F149"/>
  <c r="E149"/>
  <c r="D149"/>
  <c r="C148"/>
  <c r="C147"/>
  <c r="C146"/>
  <c r="N145"/>
  <c r="M145"/>
  <c r="L145"/>
  <c r="K145"/>
  <c r="J145"/>
  <c r="I145"/>
  <c r="H145"/>
  <c r="G145"/>
  <c r="F145"/>
  <c r="E145"/>
  <c r="D145"/>
  <c r="C144"/>
  <c r="C143"/>
  <c r="C142"/>
  <c r="N141"/>
  <c r="M141"/>
  <c r="L141"/>
  <c r="K141"/>
  <c r="J141"/>
  <c r="I141"/>
  <c r="H141"/>
  <c r="G141"/>
  <c r="F141"/>
  <c r="E141"/>
  <c r="D141"/>
  <c r="C140"/>
  <c r="C139"/>
  <c r="C138"/>
  <c r="N137"/>
  <c r="M137"/>
  <c r="L137"/>
  <c r="K137"/>
  <c r="J137"/>
  <c r="I137"/>
  <c r="H137"/>
  <c r="G137"/>
  <c r="F137"/>
  <c r="E137"/>
  <c r="D137"/>
  <c r="C136"/>
  <c r="C135"/>
  <c r="C134"/>
  <c r="N133"/>
  <c r="M133"/>
  <c r="L133"/>
  <c r="K133"/>
  <c r="J133"/>
  <c r="I133"/>
  <c r="H133"/>
  <c r="G133"/>
  <c r="F133"/>
  <c r="E133"/>
  <c r="D133"/>
  <c r="C132"/>
  <c r="C131"/>
  <c r="C130"/>
  <c r="N129"/>
  <c r="M129"/>
  <c r="L129"/>
  <c r="K129"/>
  <c r="J129"/>
  <c r="I129"/>
  <c r="H129"/>
  <c r="G129"/>
  <c r="F129"/>
  <c r="E129"/>
  <c r="D129"/>
  <c r="C128"/>
  <c r="C127"/>
  <c r="C126"/>
  <c r="N125"/>
  <c r="M125"/>
  <c r="L125"/>
  <c r="K125"/>
  <c r="J125"/>
  <c r="I125"/>
  <c r="H125"/>
  <c r="G125"/>
  <c r="F125"/>
  <c r="D125"/>
  <c r="C124"/>
  <c r="C123"/>
  <c r="C122"/>
  <c r="N121"/>
  <c r="M121"/>
  <c r="L121"/>
  <c r="K121"/>
  <c r="J121"/>
  <c r="I121"/>
  <c r="H121"/>
  <c r="G121"/>
  <c r="F121"/>
  <c r="E121"/>
  <c r="D121"/>
  <c r="C120"/>
  <c r="C119"/>
  <c r="C118"/>
  <c r="N117"/>
  <c r="M117"/>
  <c r="L117"/>
  <c r="K117"/>
  <c r="J117"/>
  <c r="I117"/>
  <c r="H117"/>
  <c r="G117"/>
  <c r="F117"/>
  <c r="E117"/>
  <c r="D117"/>
  <c r="C116"/>
  <c r="C115"/>
  <c r="C114"/>
  <c r="N113"/>
  <c r="M113"/>
  <c r="L113"/>
  <c r="K113"/>
  <c r="J113"/>
  <c r="I113"/>
  <c r="H113"/>
  <c r="G113"/>
  <c r="F113"/>
  <c r="E113"/>
  <c r="D113"/>
  <c r="C112"/>
  <c r="C111"/>
  <c r="C110"/>
  <c r="N109"/>
  <c r="M109"/>
  <c r="L109"/>
  <c r="K109"/>
  <c r="J109"/>
  <c r="I109"/>
  <c r="H109"/>
  <c r="G109"/>
  <c r="F109"/>
  <c r="E109"/>
  <c r="D109"/>
  <c r="C108"/>
  <c r="C107"/>
  <c r="C106"/>
  <c r="N105"/>
  <c r="M105"/>
  <c r="L105"/>
  <c r="K105"/>
  <c r="J105"/>
  <c r="I105"/>
  <c r="H105"/>
  <c r="G105"/>
  <c r="F105"/>
  <c r="E105"/>
  <c r="D105"/>
  <c r="C104"/>
  <c r="C103"/>
  <c r="C102"/>
  <c r="N101"/>
  <c r="M101"/>
  <c r="L101"/>
  <c r="K101"/>
  <c r="J101"/>
  <c r="I101"/>
  <c r="H101"/>
  <c r="G101"/>
  <c r="F101"/>
  <c r="E101"/>
  <c r="D101"/>
  <c r="C100"/>
  <c r="C99"/>
  <c r="C98"/>
  <c r="N97"/>
  <c r="M97"/>
  <c r="L97"/>
  <c r="K97"/>
  <c r="J97"/>
  <c r="I97"/>
  <c r="H97"/>
  <c r="G97"/>
  <c r="F97"/>
  <c r="E97"/>
  <c r="D97"/>
  <c r="N96"/>
  <c r="M96"/>
  <c r="L96"/>
  <c r="K96"/>
  <c r="J96"/>
  <c r="I96"/>
  <c r="I81" s="1"/>
  <c r="H96"/>
  <c r="H81" s="1"/>
  <c r="G96"/>
  <c r="F96"/>
  <c r="E96"/>
  <c r="D96"/>
  <c r="N95"/>
  <c r="N80" s="1"/>
  <c r="M95"/>
  <c r="L95"/>
  <c r="L80" s="1"/>
  <c r="K95"/>
  <c r="K80" s="1"/>
  <c r="J95"/>
  <c r="J80" s="1"/>
  <c r="I95"/>
  <c r="I80" s="1"/>
  <c r="H95"/>
  <c r="H80" s="1"/>
  <c r="G95"/>
  <c r="G80" s="1"/>
  <c r="F95"/>
  <c r="F80" s="1"/>
  <c r="E95"/>
  <c r="E80" s="1"/>
  <c r="D95"/>
  <c r="N94"/>
  <c r="M94"/>
  <c r="M79" s="1"/>
  <c r="L94"/>
  <c r="K94"/>
  <c r="K79" s="1"/>
  <c r="J94"/>
  <c r="I94"/>
  <c r="H94"/>
  <c r="G94"/>
  <c r="G93" s="1"/>
  <c r="F94"/>
  <c r="E94"/>
  <c r="D94"/>
  <c r="D91"/>
  <c r="I90"/>
  <c r="I88" s="1"/>
  <c r="H90"/>
  <c r="H88" s="1"/>
  <c r="G90"/>
  <c r="F90"/>
  <c r="F88" s="1"/>
  <c r="E90"/>
  <c r="G89"/>
  <c r="F89"/>
  <c r="E89"/>
  <c r="D89"/>
  <c r="N88"/>
  <c r="M88"/>
  <c r="L88"/>
  <c r="K88"/>
  <c r="J88"/>
  <c r="N86"/>
  <c r="M86"/>
  <c r="L86"/>
  <c r="L83" s="1"/>
  <c r="K86"/>
  <c r="K83" s="1"/>
  <c r="J86"/>
  <c r="J17" s="1"/>
  <c r="G86"/>
  <c r="G83" s="1"/>
  <c r="F86"/>
  <c r="E86"/>
  <c r="D85"/>
  <c r="C84"/>
  <c r="I83"/>
  <c r="H83"/>
  <c r="I79"/>
  <c r="C76"/>
  <c r="C75"/>
  <c r="C74"/>
  <c r="N73"/>
  <c r="M73"/>
  <c r="L73"/>
  <c r="K73"/>
  <c r="J73"/>
  <c r="I73"/>
  <c r="H73"/>
  <c r="G73"/>
  <c r="F73"/>
  <c r="E73"/>
  <c r="D73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C64"/>
  <c r="C63"/>
  <c r="C62"/>
  <c r="N61"/>
  <c r="M61"/>
  <c r="L61"/>
  <c r="K61"/>
  <c r="J61"/>
  <c r="I61"/>
  <c r="H61"/>
  <c r="G61"/>
  <c r="F61"/>
  <c r="E61"/>
  <c r="D61"/>
  <c r="C60"/>
  <c r="C59"/>
  <c r="C58"/>
  <c r="N57"/>
  <c r="M57"/>
  <c r="L57"/>
  <c r="K57"/>
  <c r="J57"/>
  <c r="I57"/>
  <c r="H57"/>
  <c r="G57"/>
  <c r="F57"/>
  <c r="E57"/>
  <c r="D57"/>
  <c r="C56"/>
  <c r="C55"/>
  <c r="C54"/>
  <c r="N53"/>
  <c r="M53"/>
  <c r="L53"/>
  <c r="K53"/>
  <c r="J53"/>
  <c r="I53"/>
  <c r="H53"/>
  <c r="G53"/>
  <c r="C53" s="1"/>
  <c r="F53"/>
  <c r="E53"/>
  <c r="D53"/>
  <c r="C52"/>
  <c r="C51"/>
  <c r="C50"/>
  <c r="N49"/>
  <c r="M49"/>
  <c r="L49"/>
  <c r="K49"/>
  <c r="J49"/>
  <c r="I49"/>
  <c r="H49"/>
  <c r="G49"/>
  <c r="F49"/>
  <c r="E49"/>
  <c r="D49"/>
  <c r="C48"/>
  <c r="C47"/>
  <c r="C46"/>
  <c r="N45"/>
  <c r="M45"/>
  <c r="L45"/>
  <c r="K45"/>
  <c r="J45"/>
  <c r="I45"/>
  <c r="H45"/>
  <c r="G45"/>
  <c r="F45"/>
  <c r="E45"/>
  <c r="D45"/>
  <c r="C44"/>
  <c r="C43"/>
  <c r="C42"/>
  <c r="N41"/>
  <c r="M41"/>
  <c r="L41"/>
  <c r="K41"/>
  <c r="J41"/>
  <c r="I41"/>
  <c r="H41"/>
  <c r="G41"/>
  <c r="F41"/>
  <c r="E41"/>
  <c r="D41"/>
  <c r="C40"/>
  <c r="C39"/>
  <c r="C38"/>
  <c r="C37"/>
  <c r="C36"/>
  <c r="C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N27" s="1"/>
  <c r="M32"/>
  <c r="L32"/>
  <c r="L27" s="1"/>
  <c r="K32"/>
  <c r="K27" s="1"/>
  <c r="J32"/>
  <c r="J27" s="1"/>
  <c r="I32"/>
  <c r="I27" s="1"/>
  <c r="H32"/>
  <c r="H27" s="1"/>
  <c r="G32"/>
  <c r="F32"/>
  <c r="E32"/>
  <c r="D32"/>
  <c r="N31"/>
  <c r="N26" s="1"/>
  <c r="M31"/>
  <c r="M26" s="1"/>
  <c r="L31"/>
  <c r="L26" s="1"/>
  <c r="K31"/>
  <c r="K26" s="1"/>
  <c r="J31"/>
  <c r="J26" s="1"/>
  <c r="I31"/>
  <c r="I26" s="1"/>
  <c r="H31"/>
  <c r="G31"/>
  <c r="F31"/>
  <c r="F26" s="1"/>
  <c r="E31"/>
  <c r="E26" s="1"/>
  <c r="D31"/>
  <c r="D26" s="1"/>
  <c r="N30"/>
  <c r="N29" s="1"/>
  <c r="M30"/>
  <c r="L30"/>
  <c r="L25" s="1"/>
  <c r="K30"/>
  <c r="J30"/>
  <c r="I30"/>
  <c r="H30"/>
  <c r="G30"/>
  <c r="G25" s="1"/>
  <c r="F30"/>
  <c r="F25" s="1"/>
  <c r="F24" s="1"/>
  <c r="E30"/>
  <c r="E25" s="1"/>
  <c r="D30"/>
  <c r="L29"/>
  <c r="G27"/>
  <c r="F27"/>
  <c r="M25"/>
  <c r="J22"/>
  <c r="I20"/>
  <c r="I11" s="1"/>
  <c r="H16"/>
  <c r="F15"/>
  <c r="H1"/>
  <c r="M13" i="11" l="1"/>
  <c r="C87"/>
  <c r="L189"/>
  <c r="C330" i="10"/>
  <c r="C385"/>
  <c r="N25"/>
  <c r="E22"/>
  <c r="C129"/>
  <c r="C185"/>
  <c r="N199"/>
  <c r="H273"/>
  <c r="H326"/>
  <c r="J332"/>
  <c r="J326"/>
  <c r="C349"/>
  <c r="D380"/>
  <c r="I384"/>
  <c r="E394"/>
  <c r="G408"/>
  <c r="C408" s="1"/>
  <c r="C16" i="11"/>
  <c r="N374"/>
  <c r="C19"/>
  <c r="K77"/>
  <c r="D29" i="10"/>
  <c r="J83"/>
  <c r="G81"/>
  <c r="C117"/>
  <c r="K196"/>
  <c r="E268"/>
  <c r="C301"/>
  <c r="K332"/>
  <c r="K326"/>
  <c r="G396"/>
  <c r="G381" s="1"/>
  <c r="F374" i="11"/>
  <c r="F369" s="1"/>
  <c r="M12"/>
  <c r="M8" s="1"/>
  <c r="I189"/>
  <c r="E88" i="10"/>
  <c r="F19"/>
  <c r="L81"/>
  <c r="D199"/>
  <c r="F199"/>
  <c r="E209"/>
  <c r="M209"/>
  <c r="K209"/>
  <c r="N273"/>
  <c r="N384"/>
  <c r="C400"/>
  <c r="L9" i="11"/>
  <c r="C265"/>
  <c r="I17"/>
  <c r="C338"/>
  <c r="C192"/>
  <c r="N189"/>
  <c r="G189"/>
  <c r="D12"/>
  <c r="G13"/>
  <c r="H374"/>
  <c r="I9"/>
  <c r="I8" s="1"/>
  <c r="N343" i="10"/>
  <c r="D15"/>
  <c r="C202"/>
  <c r="I209"/>
  <c r="F196"/>
  <c r="N196"/>
  <c r="M273"/>
  <c r="M374" i="11"/>
  <c r="M369" s="1"/>
  <c r="C323"/>
  <c r="F12"/>
  <c r="F8" s="1"/>
  <c r="D25" i="10"/>
  <c r="G79"/>
  <c r="G78" s="1"/>
  <c r="C145"/>
  <c r="C149"/>
  <c r="C165"/>
  <c r="L199"/>
  <c r="L14" s="1"/>
  <c r="G209"/>
  <c r="L197"/>
  <c r="N269"/>
  <c r="N268" s="1"/>
  <c r="H332"/>
  <c r="C337"/>
  <c r="L343"/>
  <c r="M370"/>
  <c r="N381"/>
  <c r="N15"/>
  <c r="C125"/>
  <c r="H196"/>
  <c r="C281"/>
  <c r="I332"/>
  <c r="M343"/>
  <c r="G384"/>
  <c r="D382"/>
  <c r="C411"/>
  <c r="N12" i="11"/>
  <c r="C21"/>
  <c r="J20" i="10"/>
  <c r="J11" s="1"/>
  <c r="C109"/>
  <c r="J196"/>
  <c r="C251"/>
  <c r="C317"/>
  <c r="G397"/>
  <c r="G382" s="1"/>
  <c r="K20"/>
  <c r="K11" s="1"/>
  <c r="F273"/>
  <c r="I22"/>
  <c r="J81"/>
  <c r="C222"/>
  <c r="G269"/>
  <c r="G268" s="1"/>
  <c r="J17" i="11"/>
  <c r="C365"/>
  <c r="K9"/>
  <c r="K78" i="10"/>
  <c r="G197"/>
  <c r="I326"/>
  <c r="C398"/>
  <c r="C412"/>
  <c r="C325" i="11"/>
  <c r="L24" i="10"/>
  <c r="C101"/>
  <c r="C227"/>
  <c r="L21"/>
  <c r="L12" s="1"/>
  <c r="C289"/>
  <c r="C309"/>
  <c r="K348"/>
  <c r="G376" i="11"/>
  <c r="D263"/>
  <c r="C263" s="1"/>
  <c r="E21" i="10"/>
  <c r="F21"/>
  <c r="F12" s="1"/>
  <c r="I93"/>
  <c r="K81"/>
  <c r="C169"/>
  <c r="M199"/>
  <c r="C217"/>
  <c r="H269"/>
  <c r="H268" s="1"/>
  <c r="C285"/>
  <c r="H380"/>
  <c r="E381"/>
  <c r="M381"/>
  <c r="J374" i="11"/>
  <c r="J369" s="1"/>
  <c r="G12"/>
  <c r="C92"/>
  <c r="C26"/>
  <c r="F17"/>
  <c r="J370" i="10"/>
  <c r="J366"/>
  <c r="J365" s="1"/>
  <c r="L368"/>
  <c r="L22"/>
  <c r="L13" s="1"/>
  <c r="M394"/>
  <c r="M380"/>
  <c r="M19"/>
  <c r="K25"/>
  <c r="K24" s="1"/>
  <c r="K29"/>
  <c r="M27"/>
  <c r="M24" s="1"/>
  <c r="M22"/>
  <c r="N394"/>
  <c r="N380"/>
  <c r="N19"/>
  <c r="H382"/>
  <c r="H394"/>
  <c r="J199"/>
  <c r="J15"/>
  <c r="L370"/>
  <c r="L366"/>
  <c r="F368"/>
  <c r="F370"/>
  <c r="C61"/>
  <c r="F83"/>
  <c r="F14" s="1"/>
  <c r="F17"/>
  <c r="C243"/>
  <c r="C255"/>
  <c r="K344"/>
  <c r="K343" s="1"/>
  <c r="I348"/>
  <c r="I344"/>
  <c r="I343" s="1"/>
  <c r="F348"/>
  <c r="F345"/>
  <c r="F343" s="1"/>
  <c r="K384"/>
  <c r="K380"/>
  <c r="K12" i="11"/>
  <c r="J13" i="10"/>
  <c r="I78"/>
  <c r="C137"/>
  <c r="C235"/>
  <c r="N348"/>
  <c r="J348"/>
  <c r="J344"/>
  <c r="J343" s="1"/>
  <c r="G345"/>
  <c r="G343" s="1"/>
  <c r="G348"/>
  <c r="C351"/>
  <c r="C416"/>
  <c r="C79" i="11"/>
  <c r="J381" i="10"/>
  <c r="J394"/>
  <c r="H26"/>
  <c r="H21"/>
  <c r="H12" s="1"/>
  <c r="C321"/>
  <c r="H367"/>
  <c r="H370"/>
  <c r="F394"/>
  <c r="F380"/>
  <c r="K19"/>
  <c r="G16"/>
  <c r="G199"/>
  <c r="C371"/>
  <c r="D370"/>
  <c r="D19"/>
  <c r="D10" s="1"/>
  <c r="G394"/>
  <c r="G19"/>
  <c r="G10" s="1"/>
  <c r="G380"/>
  <c r="G379" s="1"/>
  <c r="I382"/>
  <c r="I379" s="1"/>
  <c r="I394"/>
  <c r="K360" i="11"/>
  <c r="K20"/>
  <c r="K11" s="1"/>
  <c r="M93" i="10"/>
  <c r="M80"/>
  <c r="M21"/>
  <c r="C200"/>
  <c r="M23" i="11"/>
  <c r="C24"/>
  <c r="K22" i="10"/>
  <c r="N83"/>
  <c r="N14" s="1"/>
  <c r="N17"/>
  <c r="G196"/>
  <c r="G194" s="1"/>
  <c r="C346"/>
  <c r="N365"/>
  <c r="H381"/>
  <c r="C386"/>
  <c r="F384"/>
  <c r="F381"/>
  <c r="H17" i="11"/>
  <c r="K321"/>
  <c r="C322"/>
  <c r="N23"/>
  <c r="G367" i="10"/>
  <c r="G365" s="1"/>
  <c r="G370"/>
  <c r="C373"/>
  <c r="D368"/>
  <c r="D366" s="1"/>
  <c r="E27"/>
  <c r="E24" s="1"/>
  <c r="E29"/>
  <c r="K370"/>
  <c r="K366"/>
  <c r="K365" s="1"/>
  <c r="K381"/>
  <c r="K394"/>
  <c r="K17"/>
  <c r="K197"/>
  <c r="I367"/>
  <c r="I365" s="1"/>
  <c r="I370"/>
  <c r="E380"/>
  <c r="C396"/>
  <c r="D381"/>
  <c r="D394"/>
  <c r="L394"/>
  <c r="L381"/>
  <c r="L19"/>
  <c r="L10" s="1"/>
  <c r="K15"/>
  <c r="K199"/>
  <c r="K14" s="1"/>
  <c r="K195"/>
  <c r="K194" s="1"/>
  <c r="C25" i="11"/>
  <c r="D23"/>
  <c r="C86" i="10"/>
  <c r="E83"/>
  <c r="E81"/>
  <c r="D22"/>
  <c r="J384"/>
  <c r="J380"/>
  <c r="C387"/>
  <c r="G17" i="11"/>
  <c r="C28"/>
  <c r="D17"/>
  <c r="N21" i="10"/>
  <c r="N12" s="1"/>
  <c r="I25"/>
  <c r="I24" s="1"/>
  <c r="I29"/>
  <c r="I19"/>
  <c r="C161"/>
  <c r="C173"/>
  <c r="H15"/>
  <c r="H10" s="1"/>
  <c r="H199"/>
  <c r="H14" s="1"/>
  <c r="M268"/>
  <c r="C277"/>
  <c r="F332"/>
  <c r="F327"/>
  <c r="F326" s="1"/>
  <c r="F20"/>
  <c r="F11" s="1"/>
  <c r="N332"/>
  <c r="N327"/>
  <c r="N326" s="1"/>
  <c r="N20"/>
  <c r="N11" s="1"/>
  <c r="C336"/>
  <c r="C350"/>
  <c r="H365"/>
  <c r="I369" i="11"/>
  <c r="K13"/>
  <c r="E19" i="10"/>
  <c r="N24"/>
  <c r="M29"/>
  <c r="J29"/>
  <c r="J19"/>
  <c r="J25"/>
  <c r="J24" s="1"/>
  <c r="G26"/>
  <c r="G24" s="1"/>
  <c r="G29"/>
  <c r="C32"/>
  <c r="D27"/>
  <c r="D24" s="1"/>
  <c r="C57"/>
  <c r="M83"/>
  <c r="M81"/>
  <c r="M78" s="1"/>
  <c r="E93"/>
  <c r="C153"/>
  <c r="C189"/>
  <c r="I199"/>
  <c r="I14" s="1"/>
  <c r="K21"/>
  <c r="K12" s="1"/>
  <c r="F268"/>
  <c r="E273"/>
  <c r="G332"/>
  <c r="G327"/>
  <c r="G326" s="1"/>
  <c r="G20"/>
  <c r="G11" s="1"/>
  <c r="C334"/>
  <c r="L348"/>
  <c r="H348"/>
  <c r="C389"/>
  <c r="C406"/>
  <c r="C80" i="11"/>
  <c r="C327"/>
  <c r="G20"/>
  <c r="G11" s="1"/>
  <c r="G8" s="1"/>
  <c r="C391"/>
  <c r="C324"/>
  <c r="D321"/>
  <c r="C321" s="1"/>
  <c r="C231" i="10"/>
  <c r="C247"/>
  <c r="J273"/>
  <c r="J269"/>
  <c r="J268" s="1"/>
  <c r="C335"/>
  <c r="D329"/>
  <c r="C329" s="1"/>
  <c r="E365"/>
  <c r="D384"/>
  <c r="F29"/>
  <c r="C69"/>
  <c r="C90"/>
  <c r="K93"/>
  <c r="C105"/>
  <c r="C177"/>
  <c r="C204"/>
  <c r="K273"/>
  <c r="K269"/>
  <c r="K268" s="1"/>
  <c r="C297"/>
  <c r="C328"/>
  <c r="C333"/>
  <c r="D332"/>
  <c r="D327"/>
  <c r="D20"/>
  <c r="L332"/>
  <c r="L327"/>
  <c r="L326" s="1"/>
  <c r="L20"/>
  <c r="L11" s="1"/>
  <c r="D345"/>
  <c r="E348"/>
  <c r="C348" s="1"/>
  <c r="C360"/>
  <c r="F365"/>
  <c r="E370"/>
  <c r="E384"/>
  <c r="M384"/>
  <c r="H77" i="11"/>
  <c r="C14"/>
  <c r="K369"/>
  <c r="C89" i="10"/>
  <c r="G88"/>
  <c r="E14"/>
  <c r="C276"/>
  <c r="D271"/>
  <c r="C271" s="1"/>
  <c r="M365"/>
  <c r="L384"/>
  <c r="E189" i="11"/>
  <c r="N10" i="10"/>
  <c r="H29"/>
  <c r="H25"/>
  <c r="H24" s="1"/>
  <c r="H19"/>
  <c r="C34"/>
  <c r="C45"/>
  <c r="C201"/>
  <c r="F197"/>
  <c r="F22"/>
  <c r="N197"/>
  <c r="N22"/>
  <c r="C274"/>
  <c r="D273"/>
  <c r="D269"/>
  <c r="L273"/>
  <c r="L269"/>
  <c r="L268" s="1"/>
  <c r="I270"/>
  <c r="I268" s="1"/>
  <c r="I273"/>
  <c r="E20"/>
  <c r="E11" s="1"/>
  <c r="E332"/>
  <c r="E327"/>
  <c r="E326" s="1"/>
  <c r="M332"/>
  <c r="M327"/>
  <c r="M326" s="1"/>
  <c r="M20"/>
  <c r="M11" s="1"/>
  <c r="H344"/>
  <c r="C352"/>
  <c r="L380"/>
  <c r="C379" i="11"/>
  <c r="C343"/>
  <c r="C268"/>
  <c r="F10" i="10"/>
  <c r="F81"/>
  <c r="C121"/>
  <c r="C313"/>
  <c r="E374" i="11"/>
  <c r="E369" s="1"/>
  <c r="M17"/>
  <c r="E17"/>
  <c r="J13"/>
  <c r="G22" i="10"/>
  <c r="C30"/>
  <c r="C213"/>
  <c r="C264" i="11"/>
  <c r="F23"/>
  <c r="J21" i="10"/>
  <c r="J12" s="1"/>
  <c r="C33"/>
  <c r="H197"/>
  <c r="C293"/>
  <c r="C397"/>
  <c r="C376" i="11"/>
  <c r="E12"/>
  <c r="E8" s="1"/>
  <c r="C362"/>
  <c r="H22" i="10"/>
  <c r="H13" s="1"/>
  <c r="C157"/>
  <c r="L196"/>
  <c r="C239"/>
  <c r="C356"/>
  <c r="C377" i="11"/>
  <c r="L374"/>
  <c r="L369" s="1"/>
  <c r="C194"/>
  <c r="C15"/>
  <c r="L12"/>
  <c r="L8" s="1"/>
  <c r="N11"/>
  <c r="K189"/>
  <c r="C73" i="10"/>
  <c r="N81"/>
  <c r="C141"/>
  <c r="C49"/>
  <c r="C97"/>
  <c r="C181"/>
  <c r="C275"/>
  <c r="C372"/>
  <c r="N17" i="11"/>
  <c r="K17"/>
  <c r="J9"/>
  <c r="J8" s="1"/>
  <c r="D21" i="10"/>
  <c r="C65"/>
  <c r="E79"/>
  <c r="C95"/>
  <c r="C113"/>
  <c r="C133"/>
  <c r="G17"/>
  <c r="J197"/>
  <c r="C305"/>
  <c r="C395"/>
  <c r="C402"/>
  <c r="N369" i="11"/>
  <c r="C190"/>
  <c r="G374"/>
  <c r="F189"/>
  <c r="D20"/>
  <c r="H8"/>
  <c r="C340"/>
  <c r="C18"/>
  <c r="C204"/>
  <c r="L17"/>
  <c r="C389"/>
  <c r="D77"/>
  <c r="C77" s="1"/>
  <c r="C78"/>
  <c r="D374"/>
  <c r="C375"/>
  <c r="C361"/>
  <c r="D360"/>
  <c r="D189"/>
  <c r="C191"/>
  <c r="C82"/>
  <c r="D13"/>
  <c r="C31" i="10"/>
  <c r="C41"/>
  <c r="C85"/>
  <c r="D83"/>
  <c r="D80"/>
  <c r="C80" s="1"/>
  <c r="C263"/>
  <c r="D259"/>
  <c r="C259" s="1"/>
  <c r="D16"/>
  <c r="C91"/>
  <c r="D88"/>
  <c r="C88" s="1"/>
  <c r="C94"/>
  <c r="D79"/>
  <c r="D93"/>
  <c r="F79"/>
  <c r="F93"/>
  <c r="H79"/>
  <c r="H78" s="1"/>
  <c r="H93"/>
  <c r="J79"/>
  <c r="J78" s="1"/>
  <c r="J93"/>
  <c r="L79"/>
  <c r="L93"/>
  <c r="N79"/>
  <c r="N93"/>
  <c r="C96"/>
  <c r="D81"/>
  <c r="E195"/>
  <c r="E15"/>
  <c r="I195"/>
  <c r="I15"/>
  <c r="M195"/>
  <c r="M15"/>
  <c r="E196"/>
  <c r="E16"/>
  <c r="E12" s="1"/>
  <c r="I196"/>
  <c r="I16"/>
  <c r="M196"/>
  <c r="M16"/>
  <c r="E197"/>
  <c r="E17"/>
  <c r="I197"/>
  <c r="I17"/>
  <c r="M197"/>
  <c r="M17"/>
  <c r="C210"/>
  <c r="D195"/>
  <c r="D209"/>
  <c r="F195"/>
  <c r="F209"/>
  <c r="H195"/>
  <c r="H194" s="1"/>
  <c r="H209"/>
  <c r="J195"/>
  <c r="J209"/>
  <c r="L195"/>
  <c r="L194" s="1"/>
  <c r="L209"/>
  <c r="N195"/>
  <c r="N209"/>
  <c r="C212"/>
  <c r="D197"/>
  <c r="C211"/>
  <c r="D196"/>
  <c r="H90" i="9"/>
  <c r="C360" i="11" l="1"/>
  <c r="N8"/>
  <c r="H379" i="10"/>
  <c r="I374"/>
  <c r="L78"/>
  <c r="C19"/>
  <c r="C22"/>
  <c r="K8" i="11"/>
  <c r="E13" i="10"/>
  <c r="C13" i="11"/>
  <c r="M14" i="10"/>
  <c r="D379"/>
  <c r="J14"/>
  <c r="N13"/>
  <c r="N9" s="1"/>
  <c r="F13"/>
  <c r="C382"/>
  <c r="C270"/>
  <c r="C384"/>
  <c r="J379"/>
  <c r="J374" s="1"/>
  <c r="M379"/>
  <c r="I18"/>
  <c r="C29"/>
  <c r="C394"/>
  <c r="I21"/>
  <c r="I12" s="1"/>
  <c r="N379"/>
  <c r="N374" s="1"/>
  <c r="I13"/>
  <c r="N194"/>
  <c r="M10"/>
  <c r="D18"/>
  <c r="N78"/>
  <c r="D268"/>
  <c r="C24"/>
  <c r="G14"/>
  <c r="L365"/>
  <c r="D374"/>
  <c r="F194"/>
  <c r="N18"/>
  <c r="C197"/>
  <c r="C366"/>
  <c r="D365"/>
  <c r="C23" i="11"/>
  <c r="C370" i="10"/>
  <c r="K379"/>
  <c r="K374" s="1"/>
  <c r="C81"/>
  <c r="H18"/>
  <c r="C20" i="11"/>
  <c r="D11"/>
  <c r="E78" i="10"/>
  <c r="F9"/>
  <c r="H343"/>
  <c r="C344"/>
  <c r="G18"/>
  <c r="C367"/>
  <c r="K13"/>
  <c r="C368"/>
  <c r="C199"/>
  <c r="M374"/>
  <c r="C189" i="11"/>
  <c r="C268" i="10"/>
  <c r="G13"/>
  <c r="C269"/>
  <c r="M12"/>
  <c r="H9"/>
  <c r="C273"/>
  <c r="K10"/>
  <c r="E379"/>
  <c r="E374" s="1"/>
  <c r="C380"/>
  <c r="J10"/>
  <c r="J9" s="1"/>
  <c r="C17" i="11"/>
  <c r="F78" i="10"/>
  <c r="C332"/>
  <c r="G21"/>
  <c r="C21" s="1"/>
  <c r="I10"/>
  <c r="I9" s="1"/>
  <c r="L379"/>
  <c r="L374" s="1"/>
  <c r="C345"/>
  <c r="D343"/>
  <c r="M18"/>
  <c r="C26"/>
  <c r="C9" i="11"/>
  <c r="F379" i="10"/>
  <c r="F374" s="1"/>
  <c r="C25"/>
  <c r="K18"/>
  <c r="C20"/>
  <c r="D11"/>
  <c r="C11" s="1"/>
  <c r="D13"/>
  <c r="C13" s="1"/>
  <c r="F18"/>
  <c r="C327"/>
  <c r="D326"/>
  <c r="C326" s="1"/>
  <c r="C381"/>
  <c r="L18"/>
  <c r="J194"/>
  <c r="M13"/>
  <c r="E10"/>
  <c r="E9" s="1"/>
  <c r="J18"/>
  <c r="C12" i="11"/>
  <c r="C27" i="10"/>
  <c r="L9"/>
  <c r="E18"/>
  <c r="C374" i="11"/>
  <c r="D369"/>
  <c r="C369" s="1"/>
  <c r="M194" i="10"/>
  <c r="I194"/>
  <c r="E194"/>
  <c r="D78"/>
  <c r="C78" s="1"/>
  <c r="C79"/>
  <c r="C16"/>
  <c r="D12"/>
  <c r="D14"/>
  <c r="C83"/>
  <c r="C196"/>
  <c r="C209"/>
  <c r="D194"/>
  <c r="C195"/>
  <c r="C93"/>
  <c r="C17"/>
  <c r="C15"/>
  <c r="C417" i="9"/>
  <c r="N416"/>
  <c r="M416"/>
  <c r="L416"/>
  <c r="K416"/>
  <c r="J416"/>
  <c r="I416"/>
  <c r="H416"/>
  <c r="G416"/>
  <c r="F416"/>
  <c r="E416"/>
  <c r="D416"/>
  <c r="C415"/>
  <c r="C414"/>
  <c r="C413"/>
  <c r="N412"/>
  <c r="M412"/>
  <c r="L412"/>
  <c r="K412"/>
  <c r="J412"/>
  <c r="I412"/>
  <c r="H412"/>
  <c r="G412"/>
  <c r="F412"/>
  <c r="E412"/>
  <c r="D412"/>
  <c r="G411"/>
  <c r="G397" s="1"/>
  <c r="C411"/>
  <c r="G410"/>
  <c r="C410" s="1"/>
  <c r="C409"/>
  <c r="N408"/>
  <c r="M408"/>
  <c r="L408"/>
  <c r="K408"/>
  <c r="J408"/>
  <c r="I408"/>
  <c r="H408"/>
  <c r="F408"/>
  <c r="E408"/>
  <c r="D408"/>
  <c r="C407"/>
  <c r="N406"/>
  <c r="M406"/>
  <c r="L406"/>
  <c r="K406"/>
  <c r="J406"/>
  <c r="I406"/>
  <c r="H406"/>
  <c r="G406"/>
  <c r="F406"/>
  <c r="E406"/>
  <c r="D406"/>
  <c r="C405"/>
  <c r="C404"/>
  <c r="C403"/>
  <c r="N402"/>
  <c r="M402"/>
  <c r="L402"/>
  <c r="K402"/>
  <c r="J402"/>
  <c r="I402"/>
  <c r="H402"/>
  <c r="G402"/>
  <c r="F402"/>
  <c r="E402"/>
  <c r="D402"/>
  <c r="C401"/>
  <c r="G400"/>
  <c r="G396" s="1"/>
  <c r="C399"/>
  <c r="N398"/>
  <c r="M398"/>
  <c r="L398"/>
  <c r="K398"/>
  <c r="J398"/>
  <c r="I398"/>
  <c r="H398"/>
  <c r="F398"/>
  <c r="E398"/>
  <c r="D398"/>
  <c r="N397"/>
  <c r="M397"/>
  <c r="L397"/>
  <c r="K397"/>
  <c r="J397"/>
  <c r="I397"/>
  <c r="H397"/>
  <c r="F397"/>
  <c r="E397"/>
  <c r="D397"/>
  <c r="N396"/>
  <c r="M396"/>
  <c r="L396"/>
  <c r="K396"/>
  <c r="J396"/>
  <c r="I396"/>
  <c r="H396"/>
  <c r="F396"/>
  <c r="E396"/>
  <c r="D396"/>
  <c r="N395"/>
  <c r="N380" s="1"/>
  <c r="M395"/>
  <c r="L395"/>
  <c r="K395"/>
  <c r="J395"/>
  <c r="I395"/>
  <c r="H395"/>
  <c r="H380" s="1"/>
  <c r="G395"/>
  <c r="F395"/>
  <c r="F380" s="1"/>
  <c r="E395"/>
  <c r="D395"/>
  <c r="C392"/>
  <c r="C391"/>
  <c r="C390"/>
  <c r="N389"/>
  <c r="M389"/>
  <c r="L389"/>
  <c r="K389"/>
  <c r="J389"/>
  <c r="I389"/>
  <c r="H389"/>
  <c r="G389"/>
  <c r="F389"/>
  <c r="E389"/>
  <c r="D389"/>
  <c r="N387"/>
  <c r="N382" s="1"/>
  <c r="M387"/>
  <c r="L387"/>
  <c r="K387"/>
  <c r="J387"/>
  <c r="I387"/>
  <c r="H387"/>
  <c r="G387"/>
  <c r="F387"/>
  <c r="F382" s="1"/>
  <c r="E387"/>
  <c r="D387"/>
  <c r="N386"/>
  <c r="M386"/>
  <c r="L386"/>
  <c r="L381" s="1"/>
  <c r="K386"/>
  <c r="J386"/>
  <c r="I386"/>
  <c r="H386"/>
  <c r="G386"/>
  <c r="F386"/>
  <c r="E386"/>
  <c r="D386"/>
  <c r="N385"/>
  <c r="M385"/>
  <c r="L385"/>
  <c r="K385"/>
  <c r="K380" s="1"/>
  <c r="J385"/>
  <c r="I385"/>
  <c r="H385"/>
  <c r="G385"/>
  <c r="F385"/>
  <c r="E385"/>
  <c r="D385"/>
  <c r="C377"/>
  <c r="C376"/>
  <c r="C375"/>
  <c r="H374"/>
  <c r="G374"/>
  <c r="N373"/>
  <c r="M373"/>
  <c r="L373"/>
  <c r="L368" s="1"/>
  <c r="K373"/>
  <c r="K368" s="1"/>
  <c r="J373"/>
  <c r="J368" s="1"/>
  <c r="I373"/>
  <c r="I368" s="1"/>
  <c r="H373"/>
  <c r="H368" s="1"/>
  <c r="G373"/>
  <c r="G368" s="1"/>
  <c r="F373"/>
  <c r="E373"/>
  <c r="E368" s="1"/>
  <c r="D373"/>
  <c r="D368" s="1"/>
  <c r="N372"/>
  <c r="N367" s="1"/>
  <c r="M372"/>
  <c r="L372"/>
  <c r="K372"/>
  <c r="J372"/>
  <c r="J367" s="1"/>
  <c r="I372"/>
  <c r="H372"/>
  <c r="G372"/>
  <c r="G367" s="1"/>
  <c r="F372"/>
  <c r="F367" s="1"/>
  <c r="E372"/>
  <c r="D372"/>
  <c r="D367" s="1"/>
  <c r="N371"/>
  <c r="M371"/>
  <c r="M366" s="1"/>
  <c r="L371"/>
  <c r="K371"/>
  <c r="K366" s="1"/>
  <c r="J371"/>
  <c r="J366" s="1"/>
  <c r="I371"/>
  <c r="H371"/>
  <c r="G371"/>
  <c r="F371"/>
  <c r="E371"/>
  <c r="E366" s="1"/>
  <c r="D371"/>
  <c r="N368"/>
  <c r="M368"/>
  <c r="F368"/>
  <c r="I367"/>
  <c r="H367"/>
  <c r="L366"/>
  <c r="C363"/>
  <c r="C362"/>
  <c r="C361"/>
  <c r="N360"/>
  <c r="M360"/>
  <c r="L360"/>
  <c r="K360"/>
  <c r="J360"/>
  <c r="I360"/>
  <c r="H360"/>
  <c r="G360"/>
  <c r="F360"/>
  <c r="E360"/>
  <c r="D360"/>
  <c r="C359"/>
  <c r="C358"/>
  <c r="C357"/>
  <c r="N356"/>
  <c r="M356"/>
  <c r="L356"/>
  <c r="K356"/>
  <c r="J356"/>
  <c r="I356"/>
  <c r="H356"/>
  <c r="G356"/>
  <c r="F356"/>
  <c r="E356"/>
  <c r="D356"/>
  <c r="C355"/>
  <c r="C354"/>
  <c r="C353"/>
  <c r="N352"/>
  <c r="M352"/>
  <c r="L352"/>
  <c r="K352"/>
  <c r="J352"/>
  <c r="I352"/>
  <c r="H352"/>
  <c r="G352"/>
  <c r="F352"/>
  <c r="E352"/>
  <c r="D352"/>
  <c r="N351"/>
  <c r="M351"/>
  <c r="M346" s="1"/>
  <c r="L351"/>
  <c r="K351"/>
  <c r="K346" s="1"/>
  <c r="J351"/>
  <c r="J346" s="1"/>
  <c r="I351"/>
  <c r="I346" s="1"/>
  <c r="H351"/>
  <c r="H346" s="1"/>
  <c r="G351"/>
  <c r="G346" s="1"/>
  <c r="F351"/>
  <c r="F346" s="1"/>
  <c r="E351"/>
  <c r="E346" s="1"/>
  <c r="D351"/>
  <c r="D346" s="1"/>
  <c r="N350"/>
  <c r="N345" s="1"/>
  <c r="M350"/>
  <c r="M345" s="1"/>
  <c r="L350"/>
  <c r="L345" s="1"/>
  <c r="K350"/>
  <c r="K345" s="1"/>
  <c r="J350"/>
  <c r="J345" s="1"/>
  <c r="I350"/>
  <c r="H350"/>
  <c r="G350"/>
  <c r="G345" s="1"/>
  <c r="F350"/>
  <c r="F345" s="1"/>
  <c r="E350"/>
  <c r="E345" s="1"/>
  <c r="D350"/>
  <c r="D345" s="1"/>
  <c r="N349"/>
  <c r="N344" s="1"/>
  <c r="M349"/>
  <c r="L349"/>
  <c r="K349"/>
  <c r="K344" s="1"/>
  <c r="J349"/>
  <c r="J344" s="1"/>
  <c r="I349"/>
  <c r="I344" s="1"/>
  <c r="H349"/>
  <c r="H344" s="1"/>
  <c r="G349"/>
  <c r="G344" s="1"/>
  <c r="F349"/>
  <c r="E349"/>
  <c r="D349"/>
  <c r="D344" s="1"/>
  <c r="N346"/>
  <c r="L346"/>
  <c r="H345"/>
  <c r="L344"/>
  <c r="C341"/>
  <c r="C340"/>
  <c r="C339"/>
  <c r="C338"/>
  <c r="N337"/>
  <c r="M337"/>
  <c r="L337"/>
  <c r="K337"/>
  <c r="J337"/>
  <c r="I337"/>
  <c r="H337"/>
  <c r="G337"/>
  <c r="F337"/>
  <c r="E337"/>
  <c r="D337"/>
  <c r="N336"/>
  <c r="N330" s="1"/>
  <c r="M336"/>
  <c r="M330" s="1"/>
  <c r="L336"/>
  <c r="L330" s="1"/>
  <c r="K336"/>
  <c r="K330" s="1"/>
  <c r="J336"/>
  <c r="J330" s="1"/>
  <c r="I336"/>
  <c r="I330" s="1"/>
  <c r="H336"/>
  <c r="H330" s="1"/>
  <c r="G336"/>
  <c r="G330" s="1"/>
  <c r="F336"/>
  <c r="E336"/>
  <c r="E330" s="1"/>
  <c r="D336"/>
  <c r="D330" s="1"/>
  <c r="N335"/>
  <c r="M335"/>
  <c r="M329" s="1"/>
  <c r="L335"/>
  <c r="K335"/>
  <c r="K329" s="1"/>
  <c r="J335"/>
  <c r="J329" s="1"/>
  <c r="I335"/>
  <c r="I329" s="1"/>
  <c r="H335"/>
  <c r="H329" s="1"/>
  <c r="G335"/>
  <c r="F335"/>
  <c r="F329" s="1"/>
  <c r="E335"/>
  <c r="E329" s="1"/>
  <c r="D335"/>
  <c r="N334"/>
  <c r="N328" s="1"/>
  <c r="M334"/>
  <c r="L334"/>
  <c r="L328" s="1"/>
  <c r="K334"/>
  <c r="K328" s="1"/>
  <c r="J334"/>
  <c r="J328" s="1"/>
  <c r="I334"/>
  <c r="H334"/>
  <c r="H328" s="1"/>
  <c r="G334"/>
  <c r="G328" s="1"/>
  <c r="F334"/>
  <c r="E334"/>
  <c r="D334"/>
  <c r="N333"/>
  <c r="N327" s="1"/>
  <c r="M333"/>
  <c r="M327" s="1"/>
  <c r="L333"/>
  <c r="L327" s="1"/>
  <c r="K333"/>
  <c r="K20" s="1"/>
  <c r="K11" s="1"/>
  <c r="J333"/>
  <c r="I333"/>
  <c r="H333"/>
  <c r="G333"/>
  <c r="F333"/>
  <c r="F20" s="1"/>
  <c r="F11" s="1"/>
  <c r="E333"/>
  <c r="E327" s="1"/>
  <c r="D333"/>
  <c r="D327" s="1"/>
  <c r="N329"/>
  <c r="L329"/>
  <c r="D329"/>
  <c r="I328"/>
  <c r="C324"/>
  <c r="C323"/>
  <c r="C322"/>
  <c r="N321"/>
  <c r="M321"/>
  <c r="L321"/>
  <c r="K321"/>
  <c r="J321"/>
  <c r="I321"/>
  <c r="H321"/>
  <c r="G321"/>
  <c r="F321"/>
  <c r="E321"/>
  <c r="D321"/>
  <c r="C320"/>
  <c r="C319"/>
  <c r="C318"/>
  <c r="N317"/>
  <c r="M317"/>
  <c r="L317"/>
  <c r="K317"/>
  <c r="J317"/>
  <c r="I317"/>
  <c r="H317"/>
  <c r="G317"/>
  <c r="F317"/>
  <c r="E317"/>
  <c r="D317"/>
  <c r="C316"/>
  <c r="C315"/>
  <c r="C314"/>
  <c r="N313"/>
  <c r="M313"/>
  <c r="L313"/>
  <c r="K313"/>
  <c r="J313"/>
  <c r="I313"/>
  <c r="H313"/>
  <c r="G313"/>
  <c r="F313"/>
  <c r="E313"/>
  <c r="D313"/>
  <c r="C312"/>
  <c r="C311"/>
  <c r="C310"/>
  <c r="N309"/>
  <c r="M309"/>
  <c r="L309"/>
  <c r="K309"/>
  <c r="J309"/>
  <c r="I309"/>
  <c r="H309"/>
  <c r="G309"/>
  <c r="F309"/>
  <c r="E309"/>
  <c r="D309"/>
  <c r="C308"/>
  <c r="C307"/>
  <c r="C306"/>
  <c r="N305"/>
  <c r="M305"/>
  <c r="L305"/>
  <c r="K305"/>
  <c r="J305"/>
  <c r="I305"/>
  <c r="H305"/>
  <c r="G305"/>
  <c r="F305"/>
  <c r="E305"/>
  <c r="D305"/>
  <c r="C304"/>
  <c r="C303"/>
  <c r="C302"/>
  <c r="N301"/>
  <c r="M301"/>
  <c r="L301"/>
  <c r="K301"/>
  <c r="J301"/>
  <c r="I301"/>
  <c r="H301"/>
  <c r="G301"/>
  <c r="F301"/>
  <c r="E301"/>
  <c r="D301"/>
  <c r="C300"/>
  <c r="C299"/>
  <c r="C298"/>
  <c r="N297"/>
  <c r="M297"/>
  <c r="L297"/>
  <c r="K297"/>
  <c r="J297"/>
  <c r="I297"/>
  <c r="H297"/>
  <c r="G297"/>
  <c r="F297"/>
  <c r="E297"/>
  <c r="D297"/>
  <c r="C296"/>
  <c r="C295"/>
  <c r="C294"/>
  <c r="N293"/>
  <c r="M293"/>
  <c r="L293"/>
  <c r="K293"/>
  <c r="J293"/>
  <c r="I293"/>
  <c r="H293"/>
  <c r="G293"/>
  <c r="F293"/>
  <c r="E293"/>
  <c r="C292"/>
  <c r="C291"/>
  <c r="C290"/>
  <c r="N289"/>
  <c r="M289"/>
  <c r="L289"/>
  <c r="K289"/>
  <c r="J289"/>
  <c r="I289"/>
  <c r="H289"/>
  <c r="G289"/>
  <c r="F289"/>
  <c r="E289"/>
  <c r="D289"/>
  <c r="C288"/>
  <c r="C287"/>
  <c r="C286"/>
  <c r="N285"/>
  <c r="M285"/>
  <c r="L285"/>
  <c r="K285"/>
  <c r="J285"/>
  <c r="I285"/>
  <c r="H285"/>
  <c r="G285"/>
  <c r="F285"/>
  <c r="E285"/>
  <c r="D285"/>
  <c r="C284"/>
  <c r="C283"/>
  <c r="C282"/>
  <c r="N281"/>
  <c r="M281"/>
  <c r="L281"/>
  <c r="K281"/>
  <c r="J281"/>
  <c r="I281"/>
  <c r="H281"/>
  <c r="G281"/>
  <c r="F281"/>
  <c r="E281"/>
  <c r="D281"/>
  <c r="C280"/>
  <c r="C279"/>
  <c r="C278"/>
  <c r="N277"/>
  <c r="M277"/>
  <c r="L277"/>
  <c r="K277"/>
  <c r="J277"/>
  <c r="I277"/>
  <c r="H277"/>
  <c r="G277"/>
  <c r="F277"/>
  <c r="E277"/>
  <c r="D277"/>
  <c r="N276"/>
  <c r="M276"/>
  <c r="L276"/>
  <c r="L271" s="1"/>
  <c r="K276"/>
  <c r="K271" s="1"/>
  <c r="J276"/>
  <c r="J271" s="1"/>
  <c r="I276"/>
  <c r="I271" s="1"/>
  <c r="H276"/>
  <c r="G276"/>
  <c r="F276"/>
  <c r="E276"/>
  <c r="E271" s="1"/>
  <c r="D276"/>
  <c r="D271" s="1"/>
  <c r="N275"/>
  <c r="N270" s="1"/>
  <c r="M275"/>
  <c r="M270" s="1"/>
  <c r="L275"/>
  <c r="K275"/>
  <c r="K270" s="1"/>
  <c r="J275"/>
  <c r="I275"/>
  <c r="I270" s="1"/>
  <c r="H275"/>
  <c r="H270" s="1"/>
  <c r="G275"/>
  <c r="F275"/>
  <c r="E275"/>
  <c r="E270" s="1"/>
  <c r="D275"/>
  <c r="N274"/>
  <c r="N269" s="1"/>
  <c r="M274"/>
  <c r="L274"/>
  <c r="K274"/>
  <c r="J274"/>
  <c r="I274"/>
  <c r="I269" s="1"/>
  <c r="H274"/>
  <c r="H269" s="1"/>
  <c r="G274"/>
  <c r="G269" s="1"/>
  <c r="F274"/>
  <c r="F269" s="1"/>
  <c r="E274"/>
  <c r="D274"/>
  <c r="D269" s="1"/>
  <c r="N271"/>
  <c r="M271"/>
  <c r="G271"/>
  <c r="F271"/>
  <c r="J270"/>
  <c r="M269"/>
  <c r="L269"/>
  <c r="E269"/>
  <c r="C266"/>
  <c r="C265"/>
  <c r="C264"/>
  <c r="N263"/>
  <c r="N259" s="1"/>
  <c r="M263"/>
  <c r="M259" s="1"/>
  <c r="L263"/>
  <c r="L259" s="1"/>
  <c r="K263"/>
  <c r="K259" s="1"/>
  <c r="J263"/>
  <c r="J259" s="1"/>
  <c r="I263"/>
  <c r="H263"/>
  <c r="G263"/>
  <c r="G259" s="1"/>
  <c r="F263"/>
  <c r="E263"/>
  <c r="E259" s="1"/>
  <c r="D263"/>
  <c r="D259" s="1"/>
  <c r="C262"/>
  <c r="C261"/>
  <c r="C260"/>
  <c r="I259"/>
  <c r="H259"/>
  <c r="C258"/>
  <c r="C257"/>
  <c r="C256"/>
  <c r="N255"/>
  <c r="M255"/>
  <c r="L255"/>
  <c r="K255"/>
  <c r="J255"/>
  <c r="I255"/>
  <c r="H255"/>
  <c r="G255"/>
  <c r="F255"/>
  <c r="E255"/>
  <c r="D255"/>
  <c r="C254"/>
  <c r="C253"/>
  <c r="C252"/>
  <c r="N251"/>
  <c r="M251"/>
  <c r="L251"/>
  <c r="K251"/>
  <c r="J251"/>
  <c r="I251"/>
  <c r="H251"/>
  <c r="G251"/>
  <c r="F251"/>
  <c r="E251"/>
  <c r="D251"/>
  <c r="C250"/>
  <c r="C249"/>
  <c r="C248"/>
  <c r="N247"/>
  <c r="M247"/>
  <c r="L247"/>
  <c r="K247"/>
  <c r="J247"/>
  <c r="I247"/>
  <c r="H247"/>
  <c r="G247"/>
  <c r="F247"/>
  <c r="E247"/>
  <c r="D247"/>
  <c r="C246"/>
  <c r="C245"/>
  <c r="C244"/>
  <c r="N243"/>
  <c r="M243"/>
  <c r="L243"/>
  <c r="K243"/>
  <c r="J243"/>
  <c r="I243"/>
  <c r="H243"/>
  <c r="G243"/>
  <c r="F243"/>
  <c r="E243"/>
  <c r="D243"/>
  <c r="C242"/>
  <c r="C241"/>
  <c r="C240"/>
  <c r="N239"/>
  <c r="M239"/>
  <c r="L239"/>
  <c r="K239"/>
  <c r="J239"/>
  <c r="I239"/>
  <c r="H239"/>
  <c r="G239"/>
  <c r="F239"/>
  <c r="E239"/>
  <c r="D239"/>
  <c r="C238"/>
  <c r="C237"/>
  <c r="C236"/>
  <c r="N235"/>
  <c r="M235"/>
  <c r="L235"/>
  <c r="K235"/>
  <c r="J235"/>
  <c r="I235"/>
  <c r="H235"/>
  <c r="G235"/>
  <c r="F235"/>
  <c r="E235"/>
  <c r="C235" s="1"/>
  <c r="D235"/>
  <c r="C234"/>
  <c r="C233"/>
  <c r="C232"/>
  <c r="N231"/>
  <c r="M231"/>
  <c r="L231"/>
  <c r="K231"/>
  <c r="J231"/>
  <c r="I231"/>
  <c r="H231"/>
  <c r="G231"/>
  <c r="F231"/>
  <c r="E231"/>
  <c r="D231"/>
  <c r="C230"/>
  <c r="C229"/>
  <c r="C228"/>
  <c r="N227"/>
  <c r="M227"/>
  <c r="L227"/>
  <c r="K227"/>
  <c r="J227"/>
  <c r="I227"/>
  <c r="H227"/>
  <c r="G227"/>
  <c r="F227"/>
  <c r="E227"/>
  <c r="D227"/>
  <c r="C226"/>
  <c r="C225"/>
  <c r="C224"/>
  <c r="C223"/>
  <c r="N222"/>
  <c r="M222"/>
  <c r="L222"/>
  <c r="K222"/>
  <c r="J222"/>
  <c r="I222"/>
  <c r="H222"/>
  <c r="G222"/>
  <c r="F222"/>
  <c r="E222"/>
  <c r="D222"/>
  <c r="C221"/>
  <c r="C220"/>
  <c r="C219"/>
  <c r="C218"/>
  <c r="N217"/>
  <c r="M217"/>
  <c r="L217"/>
  <c r="K217"/>
  <c r="J217"/>
  <c r="I217"/>
  <c r="H217"/>
  <c r="G217"/>
  <c r="F217"/>
  <c r="E217"/>
  <c r="D217"/>
  <c r="C216"/>
  <c r="C215"/>
  <c r="C214"/>
  <c r="N213"/>
  <c r="M213"/>
  <c r="L213"/>
  <c r="K213"/>
  <c r="J213"/>
  <c r="I213"/>
  <c r="H213"/>
  <c r="G213"/>
  <c r="F213"/>
  <c r="E213"/>
  <c r="D213"/>
  <c r="N212"/>
  <c r="M212"/>
  <c r="L212"/>
  <c r="K212"/>
  <c r="J212"/>
  <c r="I212"/>
  <c r="I209" s="1"/>
  <c r="H212"/>
  <c r="G212"/>
  <c r="F212"/>
  <c r="E212"/>
  <c r="D212"/>
  <c r="N211"/>
  <c r="M211"/>
  <c r="L211"/>
  <c r="L196" s="1"/>
  <c r="K211"/>
  <c r="J211"/>
  <c r="I211"/>
  <c r="H211"/>
  <c r="G211"/>
  <c r="G196" s="1"/>
  <c r="F211"/>
  <c r="E211"/>
  <c r="D211"/>
  <c r="N210"/>
  <c r="M210"/>
  <c r="L210"/>
  <c r="K210"/>
  <c r="K195" s="1"/>
  <c r="J210"/>
  <c r="I210"/>
  <c r="H210"/>
  <c r="G210"/>
  <c r="F210"/>
  <c r="E210"/>
  <c r="D210"/>
  <c r="C207"/>
  <c r="C206"/>
  <c r="C205"/>
  <c r="N204"/>
  <c r="M204"/>
  <c r="L204"/>
  <c r="K204"/>
  <c r="J204"/>
  <c r="I204"/>
  <c r="H204"/>
  <c r="G204"/>
  <c r="F204"/>
  <c r="E204"/>
  <c r="D204"/>
  <c r="N202"/>
  <c r="M202"/>
  <c r="L202"/>
  <c r="K202"/>
  <c r="J202"/>
  <c r="I202"/>
  <c r="H202"/>
  <c r="H17" s="1"/>
  <c r="G202"/>
  <c r="F202"/>
  <c r="E202"/>
  <c r="D202"/>
  <c r="D17" s="1"/>
  <c r="N201"/>
  <c r="N16" s="1"/>
  <c r="M201"/>
  <c r="L201"/>
  <c r="L16" s="1"/>
  <c r="K201"/>
  <c r="J201"/>
  <c r="J16" s="1"/>
  <c r="I201"/>
  <c r="H201"/>
  <c r="G201"/>
  <c r="F201"/>
  <c r="E201"/>
  <c r="E16" s="1"/>
  <c r="D201"/>
  <c r="N200"/>
  <c r="M200"/>
  <c r="L200"/>
  <c r="K200"/>
  <c r="J200"/>
  <c r="I200"/>
  <c r="H200"/>
  <c r="H15" s="1"/>
  <c r="G200"/>
  <c r="F200"/>
  <c r="E200"/>
  <c r="E195" s="1"/>
  <c r="D200"/>
  <c r="N197"/>
  <c r="C192"/>
  <c r="C191"/>
  <c r="C190"/>
  <c r="N189"/>
  <c r="M189"/>
  <c r="L189"/>
  <c r="K189"/>
  <c r="J189"/>
  <c r="I189"/>
  <c r="H189"/>
  <c r="G189"/>
  <c r="F189"/>
  <c r="E189"/>
  <c r="D189"/>
  <c r="C188"/>
  <c r="C187"/>
  <c r="C186"/>
  <c r="N185"/>
  <c r="M185"/>
  <c r="L185"/>
  <c r="K185"/>
  <c r="J185"/>
  <c r="I185"/>
  <c r="H185"/>
  <c r="G185"/>
  <c r="F185"/>
  <c r="E185"/>
  <c r="D185"/>
  <c r="C184"/>
  <c r="C183"/>
  <c r="C182"/>
  <c r="N181"/>
  <c r="M181"/>
  <c r="L181"/>
  <c r="K181"/>
  <c r="J181"/>
  <c r="I181"/>
  <c r="H181"/>
  <c r="G181"/>
  <c r="F181"/>
  <c r="E181"/>
  <c r="D181"/>
  <c r="C180"/>
  <c r="C179"/>
  <c r="C178"/>
  <c r="N177"/>
  <c r="M177"/>
  <c r="L177"/>
  <c r="K177"/>
  <c r="J177"/>
  <c r="I177"/>
  <c r="H177"/>
  <c r="G177"/>
  <c r="F177"/>
  <c r="E177"/>
  <c r="D177"/>
  <c r="C176"/>
  <c r="C175"/>
  <c r="C174"/>
  <c r="N173"/>
  <c r="M173"/>
  <c r="L173"/>
  <c r="K173"/>
  <c r="J173"/>
  <c r="I173"/>
  <c r="H173"/>
  <c r="G173"/>
  <c r="F173"/>
  <c r="E173"/>
  <c r="D173"/>
  <c r="C172"/>
  <c r="C171"/>
  <c r="C170"/>
  <c r="N169"/>
  <c r="M169"/>
  <c r="L169"/>
  <c r="K169"/>
  <c r="J169"/>
  <c r="I169"/>
  <c r="H169"/>
  <c r="G169"/>
  <c r="F169"/>
  <c r="E169"/>
  <c r="D169"/>
  <c r="C168"/>
  <c r="C167"/>
  <c r="C166"/>
  <c r="N165"/>
  <c r="M165"/>
  <c r="L165"/>
  <c r="K165"/>
  <c r="J165"/>
  <c r="I165"/>
  <c r="H165"/>
  <c r="G165"/>
  <c r="F165"/>
  <c r="E165"/>
  <c r="D165"/>
  <c r="C164"/>
  <c r="C163"/>
  <c r="C162"/>
  <c r="N161"/>
  <c r="M161"/>
  <c r="L161"/>
  <c r="K161"/>
  <c r="J161"/>
  <c r="I161"/>
  <c r="H161"/>
  <c r="G161"/>
  <c r="F161"/>
  <c r="E161"/>
  <c r="D161"/>
  <c r="C160"/>
  <c r="C159"/>
  <c r="C158"/>
  <c r="N157"/>
  <c r="M157"/>
  <c r="L157"/>
  <c r="K157"/>
  <c r="J157"/>
  <c r="I157"/>
  <c r="H157"/>
  <c r="G157"/>
  <c r="F157"/>
  <c r="E157"/>
  <c r="D157"/>
  <c r="C156"/>
  <c r="C155"/>
  <c r="C154"/>
  <c r="N153"/>
  <c r="M153"/>
  <c r="L153"/>
  <c r="K153"/>
  <c r="J153"/>
  <c r="I153"/>
  <c r="H153"/>
  <c r="G153"/>
  <c r="F153"/>
  <c r="E153"/>
  <c r="D153"/>
  <c r="C152"/>
  <c r="C151"/>
  <c r="C150"/>
  <c r="N149"/>
  <c r="M149"/>
  <c r="L149"/>
  <c r="K149"/>
  <c r="J149"/>
  <c r="I149"/>
  <c r="H149"/>
  <c r="G149"/>
  <c r="F149"/>
  <c r="E149"/>
  <c r="D149"/>
  <c r="C148"/>
  <c r="C147"/>
  <c r="C146"/>
  <c r="N145"/>
  <c r="M145"/>
  <c r="L145"/>
  <c r="K145"/>
  <c r="J145"/>
  <c r="I145"/>
  <c r="H145"/>
  <c r="G145"/>
  <c r="F145"/>
  <c r="E145"/>
  <c r="D145"/>
  <c r="C144"/>
  <c r="C143"/>
  <c r="C142"/>
  <c r="N141"/>
  <c r="M141"/>
  <c r="L141"/>
  <c r="K141"/>
  <c r="J141"/>
  <c r="I141"/>
  <c r="H141"/>
  <c r="G141"/>
  <c r="F141"/>
  <c r="E141"/>
  <c r="D141"/>
  <c r="C140"/>
  <c r="C139"/>
  <c r="C138"/>
  <c r="N137"/>
  <c r="M137"/>
  <c r="L137"/>
  <c r="K137"/>
  <c r="J137"/>
  <c r="I137"/>
  <c r="H137"/>
  <c r="G137"/>
  <c r="F137"/>
  <c r="E137"/>
  <c r="D137"/>
  <c r="C136"/>
  <c r="C135"/>
  <c r="C134"/>
  <c r="N133"/>
  <c r="M133"/>
  <c r="L133"/>
  <c r="K133"/>
  <c r="J133"/>
  <c r="I133"/>
  <c r="H133"/>
  <c r="G133"/>
  <c r="F133"/>
  <c r="E133"/>
  <c r="D133"/>
  <c r="C132"/>
  <c r="C131"/>
  <c r="C130"/>
  <c r="N129"/>
  <c r="M129"/>
  <c r="L129"/>
  <c r="K129"/>
  <c r="J129"/>
  <c r="I129"/>
  <c r="H129"/>
  <c r="G129"/>
  <c r="F129"/>
  <c r="E129"/>
  <c r="D129"/>
  <c r="C128"/>
  <c r="C127"/>
  <c r="C126"/>
  <c r="N125"/>
  <c r="M125"/>
  <c r="L125"/>
  <c r="K125"/>
  <c r="J125"/>
  <c r="I125"/>
  <c r="H125"/>
  <c r="G125"/>
  <c r="F125"/>
  <c r="D125"/>
  <c r="C124"/>
  <c r="C123"/>
  <c r="C122"/>
  <c r="N121"/>
  <c r="M121"/>
  <c r="L121"/>
  <c r="K121"/>
  <c r="J121"/>
  <c r="I121"/>
  <c r="H121"/>
  <c r="G121"/>
  <c r="F121"/>
  <c r="E121"/>
  <c r="D121"/>
  <c r="C120"/>
  <c r="C119"/>
  <c r="C118"/>
  <c r="N117"/>
  <c r="M117"/>
  <c r="L117"/>
  <c r="K117"/>
  <c r="J117"/>
  <c r="I117"/>
  <c r="H117"/>
  <c r="G117"/>
  <c r="F117"/>
  <c r="E117"/>
  <c r="D117"/>
  <c r="C116"/>
  <c r="C115"/>
  <c r="C114"/>
  <c r="N113"/>
  <c r="M113"/>
  <c r="L113"/>
  <c r="K113"/>
  <c r="J113"/>
  <c r="I113"/>
  <c r="H113"/>
  <c r="G113"/>
  <c r="F113"/>
  <c r="E113"/>
  <c r="D113"/>
  <c r="C112"/>
  <c r="C111"/>
  <c r="C110"/>
  <c r="N109"/>
  <c r="M109"/>
  <c r="L109"/>
  <c r="K109"/>
  <c r="J109"/>
  <c r="I109"/>
  <c r="H109"/>
  <c r="G109"/>
  <c r="F109"/>
  <c r="E109"/>
  <c r="D109"/>
  <c r="C108"/>
  <c r="C107"/>
  <c r="C106"/>
  <c r="N105"/>
  <c r="M105"/>
  <c r="L105"/>
  <c r="K105"/>
  <c r="J105"/>
  <c r="I105"/>
  <c r="H105"/>
  <c r="G105"/>
  <c r="F105"/>
  <c r="E105"/>
  <c r="D105"/>
  <c r="C104"/>
  <c r="C103"/>
  <c r="C102"/>
  <c r="N101"/>
  <c r="M101"/>
  <c r="L101"/>
  <c r="K101"/>
  <c r="J101"/>
  <c r="I101"/>
  <c r="H101"/>
  <c r="G101"/>
  <c r="F101"/>
  <c r="E101"/>
  <c r="D101"/>
  <c r="C100"/>
  <c r="C99"/>
  <c r="C98"/>
  <c r="N97"/>
  <c r="M97"/>
  <c r="L97"/>
  <c r="K97"/>
  <c r="J97"/>
  <c r="I97"/>
  <c r="H97"/>
  <c r="G97"/>
  <c r="F97"/>
  <c r="E97"/>
  <c r="D97"/>
  <c r="N96"/>
  <c r="M96"/>
  <c r="L96"/>
  <c r="K96"/>
  <c r="J96"/>
  <c r="I96"/>
  <c r="I81" s="1"/>
  <c r="H96"/>
  <c r="H81" s="1"/>
  <c r="G96"/>
  <c r="G81" s="1"/>
  <c r="F96"/>
  <c r="E96"/>
  <c r="D96"/>
  <c r="N95"/>
  <c r="M95"/>
  <c r="L95"/>
  <c r="K95"/>
  <c r="J95"/>
  <c r="I95"/>
  <c r="I80" s="1"/>
  <c r="H95"/>
  <c r="H80" s="1"/>
  <c r="G95"/>
  <c r="F95"/>
  <c r="F80" s="1"/>
  <c r="E95"/>
  <c r="D95"/>
  <c r="N94"/>
  <c r="M94"/>
  <c r="L94"/>
  <c r="K94"/>
  <c r="J94"/>
  <c r="J79" s="1"/>
  <c r="I94"/>
  <c r="H94"/>
  <c r="G94"/>
  <c r="F94"/>
  <c r="F79" s="1"/>
  <c r="E94"/>
  <c r="D94"/>
  <c r="D79" s="1"/>
  <c r="D91"/>
  <c r="C91" s="1"/>
  <c r="I90"/>
  <c r="I88" s="1"/>
  <c r="H88"/>
  <c r="G90"/>
  <c r="F90"/>
  <c r="E90"/>
  <c r="G89"/>
  <c r="F89"/>
  <c r="E89"/>
  <c r="D89"/>
  <c r="N88"/>
  <c r="M88"/>
  <c r="L88"/>
  <c r="K88"/>
  <c r="J88"/>
  <c r="N86"/>
  <c r="M86"/>
  <c r="M83" s="1"/>
  <c r="L86"/>
  <c r="L83" s="1"/>
  <c r="K86"/>
  <c r="K81" s="1"/>
  <c r="J86"/>
  <c r="J83" s="1"/>
  <c r="G86"/>
  <c r="F86"/>
  <c r="F17" s="1"/>
  <c r="E86"/>
  <c r="E17" s="1"/>
  <c r="D85"/>
  <c r="D16" s="1"/>
  <c r="C84"/>
  <c r="I83"/>
  <c r="H83"/>
  <c r="G83"/>
  <c r="F83"/>
  <c r="M81"/>
  <c r="L81"/>
  <c r="D81"/>
  <c r="L80"/>
  <c r="K80"/>
  <c r="G80"/>
  <c r="C76"/>
  <c r="C75"/>
  <c r="C74"/>
  <c r="N73"/>
  <c r="M73"/>
  <c r="L73"/>
  <c r="K73"/>
  <c r="J73"/>
  <c r="I73"/>
  <c r="H73"/>
  <c r="G73"/>
  <c r="F73"/>
  <c r="E73"/>
  <c r="D73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C64"/>
  <c r="C63"/>
  <c r="C62"/>
  <c r="N61"/>
  <c r="M61"/>
  <c r="L61"/>
  <c r="K61"/>
  <c r="J61"/>
  <c r="I61"/>
  <c r="H61"/>
  <c r="G61"/>
  <c r="F61"/>
  <c r="E61"/>
  <c r="D61"/>
  <c r="C60"/>
  <c r="C59"/>
  <c r="C58"/>
  <c r="N57"/>
  <c r="M57"/>
  <c r="L57"/>
  <c r="K57"/>
  <c r="J57"/>
  <c r="I57"/>
  <c r="H57"/>
  <c r="G57"/>
  <c r="F57"/>
  <c r="E57"/>
  <c r="D57"/>
  <c r="C56"/>
  <c r="C55"/>
  <c r="C54"/>
  <c r="N53"/>
  <c r="M53"/>
  <c r="L53"/>
  <c r="K53"/>
  <c r="J53"/>
  <c r="I53"/>
  <c r="H53"/>
  <c r="G53"/>
  <c r="F53"/>
  <c r="E53"/>
  <c r="D53"/>
  <c r="C52"/>
  <c r="C51"/>
  <c r="C50"/>
  <c r="N49"/>
  <c r="M49"/>
  <c r="L49"/>
  <c r="K49"/>
  <c r="J49"/>
  <c r="I49"/>
  <c r="H49"/>
  <c r="G49"/>
  <c r="F49"/>
  <c r="E49"/>
  <c r="D49"/>
  <c r="C48"/>
  <c r="C47"/>
  <c r="C46"/>
  <c r="N45"/>
  <c r="M45"/>
  <c r="L45"/>
  <c r="K45"/>
  <c r="J45"/>
  <c r="I45"/>
  <c r="H45"/>
  <c r="G45"/>
  <c r="F45"/>
  <c r="E45"/>
  <c r="D45"/>
  <c r="C44"/>
  <c r="C43"/>
  <c r="C42"/>
  <c r="N41"/>
  <c r="M41"/>
  <c r="L41"/>
  <c r="K41"/>
  <c r="J41"/>
  <c r="I41"/>
  <c r="H41"/>
  <c r="G41"/>
  <c r="F41"/>
  <c r="E41"/>
  <c r="D41"/>
  <c r="C40"/>
  <c r="C39"/>
  <c r="C38"/>
  <c r="C37"/>
  <c r="C36"/>
  <c r="C35"/>
  <c r="N34"/>
  <c r="M34"/>
  <c r="L34"/>
  <c r="K34"/>
  <c r="J34"/>
  <c r="I34"/>
  <c r="H34"/>
  <c r="G34"/>
  <c r="F34"/>
  <c r="E34"/>
  <c r="D34"/>
  <c r="N33"/>
  <c r="M33"/>
  <c r="L33"/>
  <c r="K33"/>
  <c r="J33"/>
  <c r="I33"/>
  <c r="H33"/>
  <c r="G33"/>
  <c r="F33"/>
  <c r="E33"/>
  <c r="D33"/>
  <c r="N32"/>
  <c r="N27" s="1"/>
  <c r="M32"/>
  <c r="M27" s="1"/>
  <c r="L32"/>
  <c r="L27" s="1"/>
  <c r="K32"/>
  <c r="K27" s="1"/>
  <c r="J32"/>
  <c r="I32"/>
  <c r="I27" s="1"/>
  <c r="H32"/>
  <c r="H27" s="1"/>
  <c r="G32"/>
  <c r="F32"/>
  <c r="F27" s="1"/>
  <c r="E32"/>
  <c r="D32"/>
  <c r="N31"/>
  <c r="N26" s="1"/>
  <c r="M31"/>
  <c r="M26" s="1"/>
  <c r="L31"/>
  <c r="K31"/>
  <c r="K26" s="1"/>
  <c r="J31"/>
  <c r="J26" s="1"/>
  <c r="I31"/>
  <c r="H31"/>
  <c r="G31"/>
  <c r="G26" s="1"/>
  <c r="F31"/>
  <c r="F26" s="1"/>
  <c r="E31"/>
  <c r="E26" s="1"/>
  <c r="D31"/>
  <c r="N30"/>
  <c r="N25" s="1"/>
  <c r="M30"/>
  <c r="M25" s="1"/>
  <c r="L30"/>
  <c r="L25" s="1"/>
  <c r="K30"/>
  <c r="J30"/>
  <c r="I30"/>
  <c r="H30"/>
  <c r="G30"/>
  <c r="F30"/>
  <c r="F25" s="1"/>
  <c r="E30"/>
  <c r="E25" s="1"/>
  <c r="D30"/>
  <c r="J27"/>
  <c r="I26"/>
  <c r="J25"/>
  <c r="I25"/>
  <c r="H25"/>
  <c r="D20"/>
  <c r="D11" s="1"/>
  <c r="D19"/>
  <c r="I17"/>
  <c r="L15"/>
  <c r="K15"/>
  <c r="G15"/>
  <c r="H1"/>
  <c r="N195" l="1"/>
  <c r="G209"/>
  <c r="L384"/>
  <c r="L20"/>
  <c r="L11" s="1"/>
  <c r="N29"/>
  <c r="K29"/>
  <c r="E29"/>
  <c r="K83"/>
  <c r="G195"/>
  <c r="M384"/>
  <c r="J381"/>
  <c r="G398"/>
  <c r="C200"/>
  <c r="K196"/>
  <c r="D384"/>
  <c r="H21"/>
  <c r="H26"/>
  <c r="G17"/>
  <c r="C165"/>
  <c r="F197"/>
  <c r="N384"/>
  <c r="D381"/>
  <c r="C400"/>
  <c r="K16"/>
  <c r="M29"/>
  <c r="C32"/>
  <c r="C41"/>
  <c r="E88"/>
  <c r="K209"/>
  <c r="H197"/>
  <c r="I381"/>
  <c r="C365" i="10"/>
  <c r="F81" i="9"/>
  <c r="G88"/>
  <c r="G93"/>
  <c r="C109"/>
  <c r="J195"/>
  <c r="L17"/>
  <c r="M381"/>
  <c r="J382"/>
  <c r="C14" i="10"/>
  <c r="G12"/>
  <c r="G9" s="1"/>
  <c r="C129" i="9"/>
  <c r="C181"/>
  <c r="M196"/>
  <c r="G394"/>
  <c r="K25"/>
  <c r="I195"/>
  <c r="C352"/>
  <c r="E394"/>
  <c r="M24"/>
  <c r="H93"/>
  <c r="J81"/>
  <c r="F199"/>
  <c r="F14" s="1"/>
  <c r="C255"/>
  <c r="E273"/>
  <c r="C343" i="10"/>
  <c r="M9"/>
  <c r="C389" i="9"/>
  <c r="C10" i="10"/>
  <c r="F196" i="9"/>
  <c r="I370"/>
  <c r="M394"/>
  <c r="N20"/>
  <c r="N11" s="1"/>
  <c r="C57"/>
  <c r="D88"/>
  <c r="J209"/>
  <c r="G197"/>
  <c r="G194" s="1"/>
  <c r="C231"/>
  <c r="C309"/>
  <c r="D348"/>
  <c r="G381"/>
  <c r="C18" i="10"/>
  <c r="N24" i="9"/>
  <c r="C11" i="11"/>
  <c r="D8"/>
  <c r="C8" s="1"/>
  <c r="G79" i="9"/>
  <c r="G78" s="1"/>
  <c r="C351"/>
  <c r="H24"/>
  <c r="F24"/>
  <c r="E27"/>
  <c r="E24" s="1"/>
  <c r="C61"/>
  <c r="E93"/>
  <c r="M93"/>
  <c r="C145"/>
  <c r="E196"/>
  <c r="C289"/>
  <c r="C293"/>
  <c r="F327"/>
  <c r="H332"/>
  <c r="C360"/>
  <c r="E384"/>
  <c r="L380"/>
  <c r="K9" i="10"/>
  <c r="F15" i="9"/>
  <c r="M20"/>
  <c r="M11" s="1"/>
  <c r="I24"/>
  <c r="F29"/>
  <c r="C45"/>
  <c r="C89"/>
  <c r="N19"/>
  <c r="C97"/>
  <c r="C113"/>
  <c r="I197"/>
  <c r="E268"/>
  <c r="M268"/>
  <c r="K327"/>
  <c r="H343"/>
  <c r="C356"/>
  <c r="F384"/>
  <c r="E380"/>
  <c r="M380"/>
  <c r="C86"/>
  <c r="C177"/>
  <c r="J196"/>
  <c r="C227"/>
  <c r="J348"/>
  <c r="D9" i="10"/>
  <c r="H79" i="9"/>
  <c r="H78" s="1"/>
  <c r="L348"/>
  <c r="M16"/>
  <c r="E20"/>
  <c r="E11" s="1"/>
  <c r="C33"/>
  <c r="D22"/>
  <c r="D13" s="1"/>
  <c r="C137"/>
  <c r="C185"/>
  <c r="K199"/>
  <c r="K14" s="1"/>
  <c r="H199"/>
  <c r="E197"/>
  <c r="M17"/>
  <c r="C305"/>
  <c r="J343"/>
  <c r="H394"/>
  <c r="I394"/>
  <c r="N394"/>
  <c r="L382"/>
  <c r="C412"/>
  <c r="I15"/>
  <c r="I22"/>
  <c r="I13" s="1"/>
  <c r="C173"/>
  <c r="N199"/>
  <c r="C222"/>
  <c r="H348"/>
  <c r="K93"/>
  <c r="C117"/>
  <c r="C133"/>
  <c r="C161"/>
  <c r="N196"/>
  <c r="N194" s="1"/>
  <c r="I199"/>
  <c r="I14" s="1"/>
  <c r="C213"/>
  <c r="C251"/>
  <c r="C368"/>
  <c r="J370"/>
  <c r="C386"/>
  <c r="K381"/>
  <c r="L394"/>
  <c r="D382"/>
  <c r="M382"/>
  <c r="M379" s="1"/>
  <c r="M374" s="1"/>
  <c r="C416"/>
  <c r="C374" i="10"/>
  <c r="C194"/>
  <c r="C141" i="9"/>
  <c r="D370"/>
  <c r="N15"/>
  <c r="N10" s="1"/>
  <c r="D27"/>
  <c r="G29"/>
  <c r="C65"/>
  <c r="F88"/>
  <c r="C121"/>
  <c r="C149"/>
  <c r="C212"/>
  <c r="L209"/>
  <c r="L343"/>
  <c r="F348"/>
  <c r="N348"/>
  <c r="F370"/>
  <c r="E381"/>
  <c r="K384"/>
  <c r="H384"/>
  <c r="I382"/>
  <c r="H381"/>
  <c r="E382"/>
  <c r="C402"/>
  <c r="C379" i="10"/>
  <c r="L332" i="9"/>
  <c r="K326"/>
  <c r="M79"/>
  <c r="L19"/>
  <c r="L10" s="1"/>
  <c r="K79"/>
  <c r="K78" s="1"/>
  <c r="J93"/>
  <c r="H14"/>
  <c r="C275"/>
  <c r="D273"/>
  <c r="D270"/>
  <c r="L273"/>
  <c r="L270"/>
  <c r="L268" s="1"/>
  <c r="E328"/>
  <c r="E326" s="1"/>
  <c r="E332"/>
  <c r="E19"/>
  <c r="C334"/>
  <c r="M328"/>
  <c r="M326" s="1"/>
  <c r="M19"/>
  <c r="M332"/>
  <c r="I79"/>
  <c r="I78" s="1"/>
  <c r="I93"/>
  <c r="N21"/>
  <c r="N80"/>
  <c r="I332"/>
  <c r="I327"/>
  <c r="I326" s="1"/>
  <c r="I20"/>
  <c r="I11" s="1"/>
  <c r="C346"/>
  <c r="L326"/>
  <c r="F78"/>
  <c r="K343"/>
  <c r="C387"/>
  <c r="G382"/>
  <c r="F394"/>
  <c r="F381"/>
  <c r="F379" s="1"/>
  <c r="G384"/>
  <c r="G380"/>
  <c r="C385"/>
  <c r="I268"/>
  <c r="D29"/>
  <c r="D21"/>
  <c r="D12" s="1"/>
  <c r="C31"/>
  <c r="D26"/>
  <c r="L26"/>
  <c r="L24" s="1"/>
  <c r="L29"/>
  <c r="F19"/>
  <c r="F93"/>
  <c r="H19"/>
  <c r="H10" s="1"/>
  <c r="H29"/>
  <c r="N81"/>
  <c r="N83"/>
  <c r="N17"/>
  <c r="H22"/>
  <c r="H13" s="1"/>
  <c r="H271"/>
  <c r="H268" s="1"/>
  <c r="C276"/>
  <c r="F330"/>
  <c r="C330" s="1"/>
  <c r="C336"/>
  <c r="N93"/>
  <c r="C321"/>
  <c r="G329"/>
  <c r="C329" s="1"/>
  <c r="C335"/>
  <c r="E348"/>
  <c r="E344"/>
  <c r="M348"/>
  <c r="M344"/>
  <c r="M343" s="1"/>
  <c r="E370"/>
  <c r="E367"/>
  <c r="E365" s="1"/>
  <c r="M370"/>
  <c r="M367"/>
  <c r="M365" s="1"/>
  <c r="H16"/>
  <c r="H12" s="1"/>
  <c r="J22"/>
  <c r="N79"/>
  <c r="C95"/>
  <c r="L197"/>
  <c r="D199"/>
  <c r="D195"/>
  <c r="D15"/>
  <c r="L199"/>
  <c r="L14" s="1"/>
  <c r="L195"/>
  <c r="D196"/>
  <c r="C211"/>
  <c r="C297"/>
  <c r="C317"/>
  <c r="G332"/>
  <c r="G20"/>
  <c r="G327"/>
  <c r="C333"/>
  <c r="I16"/>
  <c r="G21"/>
  <c r="L22"/>
  <c r="L13" s="1"/>
  <c r="C34"/>
  <c r="C49"/>
  <c r="E79"/>
  <c r="C90"/>
  <c r="E80"/>
  <c r="E21"/>
  <c r="E12" s="1"/>
  <c r="M80"/>
  <c r="C169"/>
  <c r="M197"/>
  <c r="E199"/>
  <c r="E15"/>
  <c r="E10" s="1"/>
  <c r="M199"/>
  <c r="M14" s="1"/>
  <c r="M195"/>
  <c r="M15"/>
  <c r="H195"/>
  <c r="H209"/>
  <c r="C217"/>
  <c r="C277"/>
  <c r="C313"/>
  <c r="K332"/>
  <c r="H327"/>
  <c r="H326" s="1"/>
  <c r="H20"/>
  <c r="H11" s="1"/>
  <c r="D332"/>
  <c r="D328"/>
  <c r="G343"/>
  <c r="C30"/>
  <c r="E83"/>
  <c r="E81"/>
  <c r="D197"/>
  <c r="H273"/>
  <c r="I366"/>
  <c r="I365" s="1"/>
  <c r="J24"/>
  <c r="C53"/>
  <c r="H196"/>
  <c r="C204"/>
  <c r="C243"/>
  <c r="F259"/>
  <c r="C259" s="1"/>
  <c r="C263"/>
  <c r="M273"/>
  <c r="F273"/>
  <c r="F270"/>
  <c r="F268" s="1"/>
  <c r="N332"/>
  <c r="J365"/>
  <c r="C371"/>
  <c r="F366"/>
  <c r="F365" s="1"/>
  <c r="N370"/>
  <c r="N366"/>
  <c r="N365" s="1"/>
  <c r="I384"/>
  <c r="I380"/>
  <c r="I379" s="1"/>
  <c r="I374" s="1"/>
  <c r="K24"/>
  <c r="G27"/>
  <c r="C27" s="1"/>
  <c r="G22"/>
  <c r="C94"/>
  <c r="C105"/>
  <c r="C157"/>
  <c r="I196"/>
  <c r="F16"/>
  <c r="C201"/>
  <c r="N12"/>
  <c r="J17"/>
  <c r="J197"/>
  <c r="C210"/>
  <c r="D209"/>
  <c r="N268"/>
  <c r="N273"/>
  <c r="J273"/>
  <c r="J269"/>
  <c r="J268" s="1"/>
  <c r="G273"/>
  <c r="G270"/>
  <c r="G268" s="1"/>
  <c r="C285"/>
  <c r="N326"/>
  <c r="C349"/>
  <c r="K348"/>
  <c r="G370"/>
  <c r="G366"/>
  <c r="G365" s="1"/>
  <c r="C372"/>
  <c r="K367"/>
  <c r="K370"/>
  <c r="J384"/>
  <c r="J380"/>
  <c r="N381"/>
  <c r="N379" s="1"/>
  <c r="N374" s="1"/>
  <c r="D380"/>
  <c r="C395"/>
  <c r="D394"/>
  <c r="D326"/>
  <c r="J332"/>
  <c r="J327"/>
  <c r="J326" s="1"/>
  <c r="F328"/>
  <c r="F332"/>
  <c r="J20"/>
  <c r="J11" s="1"/>
  <c r="I273"/>
  <c r="C350"/>
  <c r="G348"/>
  <c r="G25"/>
  <c r="G19"/>
  <c r="G10" s="1"/>
  <c r="J21"/>
  <c r="J12" s="1"/>
  <c r="J80"/>
  <c r="C101"/>
  <c r="J15"/>
  <c r="J199"/>
  <c r="J14" s="1"/>
  <c r="G16"/>
  <c r="G199"/>
  <c r="C202"/>
  <c r="K197"/>
  <c r="K17"/>
  <c r="C239"/>
  <c r="C274"/>
  <c r="K273"/>
  <c r="K269"/>
  <c r="K268" s="1"/>
  <c r="C337"/>
  <c r="D343"/>
  <c r="I345"/>
  <c r="I343" s="1"/>
  <c r="I348"/>
  <c r="H370"/>
  <c r="H366"/>
  <c r="H365" s="1"/>
  <c r="D366"/>
  <c r="L370"/>
  <c r="L367"/>
  <c r="L365" s="1"/>
  <c r="K382"/>
  <c r="K379" s="1"/>
  <c r="C73"/>
  <c r="C153"/>
  <c r="E209"/>
  <c r="N343"/>
  <c r="C397"/>
  <c r="H382"/>
  <c r="H379" s="1"/>
  <c r="D25"/>
  <c r="K19"/>
  <c r="K10" s="1"/>
  <c r="K22"/>
  <c r="E22"/>
  <c r="E13" s="1"/>
  <c r="M22"/>
  <c r="F209"/>
  <c r="F195"/>
  <c r="F194" s="1"/>
  <c r="N209"/>
  <c r="C281"/>
  <c r="F344"/>
  <c r="F343" s="1"/>
  <c r="J29"/>
  <c r="J19"/>
  <c r="C96"/>
  <c r="M209"/>
  <c r="C301"/>
  <c r="F21"/>
  <c r="C69"/>
  <c r="D83"/>
  <c r="D80"/>
  <c r="C85"/>
  <c r="D93"/>
  <c r="L93"/>
  <c r="L79"/>
  <c r="L78" s="1"/>
  <c r="I21"/>
  <c r="F22"/>
  <c r="F13" s="1"/>
  <c r="N22"/>
  <c r="C125"/>
  <c r="C247"/>
  <c r="C396"/>
  <c r="J394"/>
  <c r="C406"/>
  <c r="I29"/>
  <c r="I19"/>
  <c r="C189"/>
  <c r="K394"/>
  <c r="G408"/>
  <c r="C408" s="1"/>
  <c r="C373"/>
  <c r="C398"/>
  <c r="G326" l="1"/>
  <c r="G14"/>
  <c r="E379"/>
  <c r="C88"/>
  <c r="K194"/>
  <c r="J379"/>
  <c r="G13"/>
  <c r="L194"/>
  <c r="C384"/>
  <c r="M18"/>
  <c r="M194"/>
  <c r="E374"/>
  <c r="C81"/>
  <c r="E18"/>
  <c r="C370"/>
  <c r="L379"/>
  <c r="L374" s="1"/>
  <c r="H9"/>
  <c r="F326"/>
  <c r="C326" s="1"/>
  <c r="I194"/>
  <c r="N14"/>
  <c r="C9" i="10"/>
  <c r="J78" i="9"/>
  <c r="C26"/>
  <c r="C12" i="10"/>
  <c r="E194" i="9"/>
  <c r="M78"/>
  <c r="N18"/>
  <c r="F374"/>
  <c r="C345"/>
  <c r="J374"/>
  <c r="G12"/>
  <c r="F18"/>
  <c r="M13"/>
  <c r="K18"/>
  <c r="C348"/>
  <c r="F10"/>
  <c r="C80"/>
  <c r="J194"/>
  <c r="G379"/>
  <c r="I10"/>
  <c r="C83"/>
  <c r="J18"/>
  <c r="C394"/>
  <c r="G18"/>
  <c r="C197"/>
  <c r="H194"/>
  <c r="J13"/>
  <c r="C332"/>
  <c r="M10"/>
  <c r="C79"/>
  <c r="H18"/>
  <c r="D78"/>
  <c r="C269"/>
  <c r="I18"/>
  <c r="C367"/>
  <c r="G24"/>
  <c r="C380"/>
  <c r="D379"/>
  <c r="M21"/>
  <c r="M12" s="1"/>
  <c r="D10"/>
  <c r="C15"/>
  <c r="D268"/>
  <c r="C268" s="1"/>
  <c r="C270"/>
  <c r="D365"/>
  <c r="C366"/>
  <c r="C17"/>
  <c r="F12"/>
  <c r="D194"/>
  <c r="C195"/>
  <c r="E343"/>
  <c r="C343" s="1"/>
  <c r="C344"/>
  <c r="C29"/>
  <c r="D18"/>
  <c r="C273"/>
  <c r="J10"/>
  <c r="D14"/>
  <c r="C199"/>
  <c r="C209"/>
  <c r="I12"/>
  <c r="L18"/>
  <c r="C19"/>
  <c r="C93"/>
  <c r="K374"/>
  <c r="K13"/>
  <c r="C271"/>
  <c r="E14"/>
  <c r="C196"/>
  <c r="L21"/>
  <c r="L12" s="1"/>
  <c r="L9" s="1"/>
  <c r="C16"/>
  <c r="G11"/>
  <c r="C11" s="1"/>
  <c r="C20"/>
  <c r="N13"/>
  <c r="N9" s="1"/>
  <c r="D24"/>
  <c r="C25"/>
  <c r="E9"/>
  <c r="C381"/>
  <c r="C22"/>
  <c r="K21"/>
  <c r="K12" s="1"/>
  <c r="K365"/>
  <c r="C328"/>
  <c r="E78"/>
  <c r="N78"/>
  <c r="C327"/>
  <c r="C382"/>
  <c r="I9" l="1"/>
  <c r="C24"/>
  <c r="J9"/>
  <c r="C194"/>
  <c r="C12"/>
  <c r="M9"/>
  <c r="K9"/>
  <c r="C13"/>
  <c r="C78"/>
  <c r="C365"/>
  <c r="F9"/>
  <c r="G9"/>
  <c r="C10"/>
  <c r="D9"/>
  <c r="C18"/>
  <c r="C379"/>
  <c r="D374"/>
  <c r="C374" s="1"/>
  <c r="C14"/>
  <c r="C21"/>
  <c r="C9" l="1"/>
  <c r="N216" i="7" l="1"/>
  <c r="M216"/>
  <c r="L216"/>
  <c r="K216"/>
  <c r="J216"/>
  <c r="I216"/>
  <c r="N215"/>
  <c r="M215"/>
  <c r="L215"/>
  <c r="K215"/>
  <c r="J215"/>
  <c r="I215"/>
  <c r="N214"/>
  <c r="M214"/>
  <c r="L214"/>
  <c r="K214"/>
  <c r="J214"/>
  <c r="I214"/>
  <c r="N267"/>
  <c r="M267"/>
  <c r="L267"/>
  <c r="K267"/>
  <c r="J267"/>
  <c r="I267"/>
  <c r="H267"/>
  <c r="G267"/>
  <c r="F267"/>
  <c r="E267"/>
  <c r="D267"/>
  <c r="C270"/>
  <c r="C269"/>
  <c r="C268"/>
  <c r="C266"/>
  <c r="N259"/>
  <c r="M259"/>
  <c r="L259"/>
  <c r="K259"/>
  <c r="J259"/>
  <c r="I259"/>
  <c r="H259"/>
  <c r="G259"/>
  <c r="F259"/>
  <c r="E259"/>
  <c r="D259"/>
  <c r="N181"/>
  <c r="M181"/>
  <c r="L181"/>
  <c r="K181"/>
  <c r="J181"/>
  <c r="I181"/>
  <c r="H181"/>
  <c r="G181"/>
  <c r="F181"/>
  <c r="E181"/>
  <c r="D181"/>
  <c r="N177"/>
  <c r="M177"/>
  <c r="L177"/>
  <c r="K177"/>
  <c r="J177"/>
  <c r="I177"/>
  <c r="H177"/>
  <c r="G177"/>
  <c r="F177"/>
  <c r="E177"/>
  <c r="D177"/>
  <c r="N73"/>
  <c r="M73"/>
  <c r="L73"/>
  <c r="K73"/>
  <c r="J73"/>
  <c r="I73"/>
  <c r="H73"/>
  <c r="G73"/>
  <c r="F73"/>
  <c r="E73"/>
  <c r="D73"/>
  <c r="C267" l="1"/>
  <c r="N338"/>
  <c r="M338"/>
  <c r="L338"/>
  <c r="K338"/>
  <c r="J338"/>
  <c r="I338"/>
  <c r="H216"/>
  <c r="G216"/>
  <c r="F216"/>
  <c r="E216"/>
  <c r="D216"/>
  <c r="N263"/>
  <c r="M263"/>
  <c r="L263"/>
  <c r="K263"/>
  <c r="J263"/>
  <c r="I263"/>
  <c r="H263"/>
  <c r="G263"/>
  <c r="F263"/>
  <c r="E263"/>
  <c r="D263"/>
  <c r="C265"/>
  <c r="C264"/>
  <c r="C262"/>
  <c r="N100"/>
  <c r="M100"/>
  <c r="L100"/>
  <c r="K100"/>
  <c r="J100"/>
  <c r="I100"/>
  <c r="N99"/>
  <c r="M99"/>
  <c r="L99"/>
  <c r="K99"/>
  <c r="J99"/>
  <c r="I99"/>
  <c r="N98"/>
  <c r="M98"/>
  <c r="L98"/>
  <c r="K98"/>
  <c r="J98"/>
  <c r="I98"/>
  <c r="C263" l="1"/>
  <c r="N32"/>
  <c r="N27" s="1"/>
  <c r="M32"/>
  <c r="M27" s="1"/>
  <c r="L32"/>
  <c r="L27" s="1"/>
  <c r="K32"/>
  <c r="K27" s="1"/>
  <c r="J32"/>
  <c r="N31"/>
  <c r="M31"/>
  <c r="M26" s="1"/>
  <c r="L31"/>
  <c r="K31"/>
  <c r="J31"/>
  <c r="I32"/>
  <c r="I31"/>
  <c r="N30"/>
  <c r="N25" s="1"/>
  <c r="M30"/>
  <c r="L30"/>
  <c r="K30"/>
  <c r="J30"/>
  <c r="I30"/>
  <c r="C196"/>
  <c r="C195"/>
  <c r="C194"/>
  <c r="N193"/>
  <c r="M193"/>
  <c r="L193"/>
  <c r="K193"/>
  <c r="J193"/>
  <c r="I193"/>
  <c r="H193"/>
  <c r="G193"/>
  <c r="F193"/>
  <c r="E193"/>
  <c r="D193"/>
  <c r="C192"/>
  <c r="C191"/>
  <c r="C190"/>
  <c r="N189"/>
  <c r="M189"/>
  <c r="L189"/>
  <c r="K189"/>
  <c r="J189"/>
  <c r="I189"/>
  <c r="H189"/>
  <c r="G189"/>
  <c r="F189"/>
  <c r="E189"/>
  <c r="D189"/>
  <c r="N185"/>
  <c r="M185"/>
  <c r="L185"/>
  <c r="K185"/>
  <c r="J185"/>
  <c r="I185"/>
  <c r="H185"/>
  <c r="G185"/>
  <c r="F185"/>
  <c r="E185"/>
  <c r="D185"/>
  <c r="C188"/>
  <c r="C187"/>
  <c r="C186"/>
  <c r="C184"/>
  <c r="C183"/>
  <c r="C182"/>
  <c r="C180"/>
  <c r="N77"/>
  <c r="M77"/>
  <c r="L77"/>
  <c r="K77"/>
  <c r="J77"/>
  <c r="I77"/>
  <c r="H77"/>
  <c r="G77"/>
  <c r="D77"/>
  <c r="E77"/>
  <c r="F77"/>
  <c r="C80"/>
  <c r="C79"/>
  <c r="C78"/>
  <c r="C76"/>
  <c r="C72"/>
  <c r="C71"/>
  <c r="C70"/>
  <c r="N69"/>
  <c r="M69"/>
  <c r="L69"/>
  <c r="K69"/>
  <c r="J69"/>
  <c r="I69"/>
  <c r="H69"/>
  <c r="G69"/>
  <c r="F69"/>
  <c r="E69"/>
  <c r="D69"/>
  <c r="C68"/>
  <c r="C67"/>
  <c r="C66"/>
  <c r="N65"/>
  <c r="M65"/>
  <c r="L65"/>
  <c r="K65"/>
  <c r="J65"/>
  <c r="I65"/>
  <c r="H65"/>
  <c r="G65"/>
  <c r="F65"/>
  <c r="E65"/>
  <c r="D65"/>
  <c r="N420"/>
  <c r="M420"/>
  <c r="L420"/>
  <c r="K420"/>
  <c r="N416"/>
  <c r="M416"/>
  <c r="L416"/>
  <c r="K416"/>
  <c r="N412"/>
  <c r="M412"/>
  <c r="L412"/>
  <c r="K412"/>
  <c r="N410"/>
  <c r="M410"/>
  <c r="L410"/>
  <c r="K410"/>
  <c r="N406"/>
  <c r="M406"/>
  <c r="L406"/>
  <c r="K406"/>
  <c r="N402"/>
  <c r="M402"/>
  <c r="L402"/>
  <c r="K402"/>
  <c r="N401"/>
  <c r="M401"/>
  <c r="L401"/>
  <c r="K401"/>
  <c r="N400"/>
  <c r="M400"/>
  <c r="L400"/>
  <c r="K400"/>
  <c r="N399"/>
  <c r="M399"/>
  <c r="L399"/>
  <c r="K399"/>
  <c r="N393"/>
  <c r="M393"/>
  <c r="L393"/>
  <c r="K393"/>
  <c r="N391"/>
  <c r="N386" s="1"/>
  <c r="M391"/>
  <c r="M386" s="1"/>
  <c r="L391"/>
  <c r="L386" s="1"/>
  <c r="K391"/>
  <c r="N390"/>
  <c r="N385" s="1"/>
  <c r="M390"/>
  <c r="M385" s="1"/>
  <c r="L390"/>
  <c r="L385" s="1"/>
  <c r="K390"/>
  <c r="K385" s="1"/>
  <c r="N389"/>
  <c r="M389"/>
  <c r="L389"/>
  <c r="K389"/>
  <c r="N377"/>
  <c r="N372" s="1"/>
  <c r="M377"/>
  <c r="M372" s="1"/>
  <c r="L377"/>
  <c r="L372" s="1"/>
  <c r="K377"/>
  <c r="K372" s="1"/>
  <c r="N376"/>
  <c r="N371" s="1"/>
  <c r="M376"/>
  <c r="M371" s="1"/>
  <c r="L376"/>
  <c r="L371" s="1"/>
  <c r="K376"/>
  <c r="K371" s="1"/>
  <c r="N375"/>
  <c r="M375"/>
  <c r="L375"/>
  <c r="K375"/>
  <c r="K370" s="1"/>
  <c r="N364"/>
  <c r="M364"/>
  <c r="L364"/>
  <c r="K364"/>
  <c r="N360"/>
  <c r="M360"/>
  <c r="L360"/>
  <c r="K360"/>
  <c r="N356"/>
  <c r="M356"/>
  <c r="L356"/>
  <c r="K356"/>
  <c r="N355"/>
  <c r="N350" s="1"/>
  <c r="M355"/>
  <c r="M350" s="1"/>
  <c r="L355"/>
  <c r="L350" s="1"/>
  <c r="K355"/>
  <c r="K350" s="1"/>
  <c r="N354"/>
  <c r="N349" s="1"/>
  <c r="M354"/>
  <c r="M349" s="1"/>
  <c r="L354"/>
  <c r="L349" s="1"/>
  <c r="K354"/>
  <c r="K349" s="1"/>
  <c r="N353"/>
  <c r="M353"/>
  <c r="L353"/>
  <c r="L348" s="1"/>
  <c r="K353"/>
  <c r="N341"/>
  <c r="M341"/>
  <c r="L341"/>
  <c r="K341"/>
  <c r="N340"/>
  <c r="N334" s="1"/>
  <c r="M340"/>
  <c r="M334" s="1"/>
  <c r="L340"/>
  <c r="L334" s="1"/>
  <c r="K340"/>
  <c r="K334" s="1"/>
  <c r="N339"/>
  <c r="N333" s="1"/>
  <c r="M339"/>
  <c r="M333" s="1"/>
  <c r="L339"/>
  <c r="L333" s="1"/>
  <c r="K339"/>
  <c r="K333" s="1"/>
  <c r="N332"/>
  <c r="M332"/>
  <c r="N337"/>
  <c r="N331" s="1"/>
  <c r="M337"/>
  <c r="M331" s="1"/>
  <c r="L337"/>
  <c r="L20" s="1"/>
  <c r="L11" s="1"/>
  <c r="K337"/>
  <c r="K331" s="1"/>
  <c r="N325"/>
  <c r="M325"/>
  <c r="L325"/>
  <c r="K325"/>
  <c r="N321"/>
  <c r="M321"/>
  <c r="L321"/>
  <c r="K321"/>
  <c r="N317"/>
  <c r="M317"/>
  <c r="L317"/>
  <c r="K317"/>
  <c r="N313"/>
  <c r="M313"/>
  <c r="L313"/>
  <c r="K313"/>
  <c r="N309"/>
  <c r="M309"/>
  <c r="L309"/>
  <c r="K309"/>
  <c r="N305"/>
  <c r="M305"/>
  <c r="L305"/>
  <c r="K305"/>
  <c r="N301"/>
  <c r="M301"/>
  <c r="L301"/>
  <c r="K301"/>
  <c r="N297"/>
  <c r="M297"/>
  <c r="L297"/>
  <c r="K297"/>
  <c r="N293"/>
  <c r="M293"/>
  <c r="L293"/>
  <c r="K293"/>
  <c r="N289"/>
  <c r="M289"/>
  <c r="L289"/>
  <c r="K289"/>
  <c r="N285"/>
  <c r="M285"/>
  <c r="L285"/>
  <c r="K285"/>
  <c r="N281"/>
  <c r="M281"/>
  <c r="L281"/>
  <c r="K281"/>
  <c r="N280"/>
  <c r="M280"/>
  <c r="M275" s="1"/>
  <c r="L280"/>
  <c r="L275" s="1"/>
  <c r="K280"/>
  <c r="K275" s="1"/>
  <c r="N279"/>
  <c r="N274" s="1"/>
  <c r="M279"/>
  <c r="M274" s="1"/>
  <c r="L279"/>
  <c r="K279"/>
  <c r="N278"/>
  <c r="N273" s="1"/>
  <c r="M278"/>
  <c r="M273" s="1"/>
  <c r="L278"/>
  <c r="L273" s="1"/>
  <c r="K278"/>
  <c r="K273" s="1"/>
  <c r="N255"/>
  <c r="M255"/>
  <c r="L255"/>
  <c r="K255"/>
  <c r="N251"/>
  <c r="M251"/>
  <c r="L251"/>
  <c r="K251"/>
  <c r="N247"/>
  <c r="M247"/>
  <c r="L247"/>
  <c r="K247"/>
  <c r="N243"/>
  <c r="M243"/>
  <c r="L243"/>
  <c r="K243"/>
  <c r="N239"/>
  <c r="M239"/>
  <c r="L239"/>
  <c r="K239"/>
  <c r="N235"/>
  <c r="M235"/>
  <c r="L235"/>
  <c r="K235"/>
  <c r="N231"/>
  <c r="M231"/>
  <c r="L231"/>
  <c r="K231"/>
  <c r="N226"/>
  <c r="M226"/>
  <c r="L226"/>
  <c r="K226"/>
  <c r="N221"/>
  <c r="M221"/>
  <c r="L221"/>
  <c r="K221"/>
  <c r="N217"/>
  <c r="M217"/>
  <c r="L217"/>
  <c r="K217"/>
  <c r="N208"/>
  <c r="M208"/>
  <c r="L208"/>
  <c r="K208"/>
  <c r="N206"/>
  <c r="M206"/>
  <c r="L206"/>
  <c r="K206"/>
  <c r="N205"/>
  <c r="N16" s="1"/>
  <c r="M205"/>
  <c r="M16" s="1"/>
  <c r="L205"/>
  <c r="L16" s="1"/>
  <c r="K205"/>
  <c r="K16" s="1"/>
  <c r="N204"/>
  <c r="N15" s="1"/>
  <c r="M204"/>
  <c r="M15" s="1"/>
  <c r="L204"/>
  <c r="L15" s="1"/>
  <c r="K204"/>
  <c r="K15" s="1"/>
  <c r="N173"/>
  <c r="M173"/>
  <c r="L173"/>
  <c r="K173"/>
  <c r="N169"/>
  <c r="M169"/>
  <c r="L169"/>
  <c r="K169"/>
  <c r="N165"/>
  <c r="M165"/>
  <c r="L165"/>
  <c r="K165"/>
  <c r="N161"/>
  <c r="M161"/>
  <c r="L161"/>
  <c r="K161"/>
  <c r="N157"/>
  <c r="M157"/>
  <c r="L157"/>
  <c r="K157"/>
  <c r="N153"/>
  <c r="M153"/>
  <c r="L153"/>
  <c r="K153"/>
  <c r="N149"/>
  <c r="M149"/>
  <c r="L149"/>
  <c r="K149"/>
  <c r="N145"/>
  <c r="M145"/>
  <c r="L145"/>
  <c r="K145"/>
  <c r="N141"/>
  <c r="M141"/>
  <c r="L141"/>
  <c r="K141"/>
  <c r="N137"/>
  <c r="M137"/>
  <c r="L137"/>
  <c r="K137"/>
  <c r="N133"/>
  <c r="M133"/>
  <c r="L133"/>
  <c r="K133"/>
  <c r="N129"/>
  <c r="M129"/>
  <c r="L129"/>
  <c r="K129"/>
  <c r="N125"/>
  <c r="M125"/>
  <c r="L125"/>
  <c r="K125"/>
  <c r="N121"/>
  <c r="M121"/>
  <c r="L121"/>
  <c r="K121"/>
  <c r="N117"/>
  <c r="M117"/>
  <c r="L117"/>
  <c r="K117"/>
  <c r="N113"/>
  <c r="M113"/>
  <c r="L113"/>
  <c r="K113"/>
  <c r="N109"/>
  <c r="M109"/>
  <c r="L109"/>
  <c r="K109"/>
  <c r="N105"/>
  <c r="M105"/>
  <c r="L105"/>
  <c r="K105"/>
  <c r="N101"/>
  <c r="M101"/>
  <c r="L101"/>
  <c r="K101"/>
  <c r="N84"/>
  <c r="M84"/>
  <c r="L84"/>
  <c r="K84"/>
  <c r="N83"/>
  <c r="M83"/>
  <c r="L83"/>
  <c r="K83"/>
  <c r="N92"/>
  <c r="M92"/>
  <c r="L92"/>
  <c r="K92"/>
  <c r="N90"/>
  <c r="N87" s="1"/>
  <c r="M90"/>
  <c r="L90"/>
  <c r="L87" s="1"/>
  <c r="K90"/>
  <c r="N61"/>
  <c r="M61"/>
  <c r="L61"/>
  <c r="K61"/>
  <c r="N57"/>
  <c r="M57"/>
  <c r="L57"/>
  <c r="K57"/>
  <c r="N53"/>
  <c r="M53"/>
  <c r="L53"/>
  <c r="K53"/>
  <c r="N49"/>
  <c r="M49"/>
  <c r="L49"/>
  <c r="K49"/>
  <c r="N45"/>
  <c r="M45"/>
  <c r="L45"/>
  <c r="K45"/>
  <c r="N41"/>
  <c r="M41"/>
  <c r="L41"/>
  <c r="K41"/>
  <c r="N34"/>
  <c r="M34"/>
  <c r="L34"/>
  <c r="K34"/>
  <c r="N33"/>
  <c r="M33"/>
  <c r="L33"/>
  <c r="K33"/>
  <c r="K25"/>
  <c r="N388" l="1"/>
  <c r="C185"/>
  <c r="C189"/>
  <c r="C193"/>
  <c r="L85"/>
  <c r="L82" s="1"/>
  <c r="N85"/>
  <c r="N82" s="1"/>
  <c r="M336"/>
  <c r="N374"/>
  <c r="C69"/>
  <c r="L17"/>
  <c r="K336"/>
  <c r="L331"/>
  <c r="M20"/>
  <c r="M11" s="1"/>
  <c r="N20"/>
  <c r="N11" s="1"/>
  <c r="N200"/>
  <c r="L203"/>
  <c r="L14" s="1"/>
  <c r="N384"/>
  <c r="N383" s="1"/>
  <c r="M203"/>
  <c r="L388"/>
  <c r="M200"/>
  <c r="K203"/>
  <c r="N203"/>
  <c r="N14" s="1"/>
  <c r="C77"/>
  <c r="C65"/>
  <c r="K398"/>
  <c r="M398"/>
  <c r="N398"/>
  <c r="K386"/>
  <c r="L398"/>
  <c r="K384"/>
  <c r="M384"/>
  <c r="M383" s="1"/>
  <c r="L384"/>
  <c r="L383" s="1"/>
  <c r="M388"/>
  <c r="K388"/>
  <c r="K369"/>
  <c r="L374"/>
  <c r="M374"/>
  <c r="L370"/>
  <c r="L369" s="1"/>
  <c r="M370"/>
  <c r="M369" s="1"/>
  <c r="N370"/>
  <c r="N369" s="1"/>
  <c r="K374"/>
  <c r="K352"/>
  <c r="M352"/>
  <c r="N352"/>
  <c r="K348"/>
  <c r="K347" s="1"/>
  <c r="M348"/>
  <c r="M347" s="1"/>
  <c r="L352"/>
  <c r="N348"/>
  <c r="N347" s="1"/>
  <c r="L347"/>
  <c r="N336"/>
  <c r="K20"/>
  <c r="K11" s="1"/>
  <c r="L336"/>
  <c r="N330"/>
  <c r="L332"/>
  <c r="K332"/>
  <c r="K330" s="1"/>
  <c r="M330"/>
  <c r="M277"/>
  <c r="M272"/>
  <c r="N277"/>
  <c r="K277"/>
  <c r="L277"/>
  <c r="N275"/>
  <c r="N272" s="1"/>
  <c r="K274"/>
  <c r="K272" s="1"/>
  <c r="L274"/>
  <c r="L272" s="1"/>
  <c r="L213"/>
  <c r="N201"/>
  <c r="M201"/>
  <c r="M213"/>
  <c r="N213"/>
  <c r="K213"/>
  <c r="M199"/>
  <c r="K201"/>
  <c r="L201"/>
  <c r="K200"/>
  <c r="L200"/>
  <c r="K199"/>
  <c r="L199"/>
  <c r="N199"/>
  <c r="M19"/>
  <c r="M10" s="1"/>
  <c r="L21"/>
  <c r="L12" s="1"/>
  <c r="N21"/>
  <c r="N12" s="1"/>
  <c r="M85"/>
  <c r="M82" s="1"/>
  <c r="M97"/>
  <c r="N97"/>
  <c r="K21"/>
  <c r="K12" s="1"/>
  <c r="K85"/>
  <c r="K82" s="1"/>
  <c r="K97"/>
  <c r="L97"/>
  <c r="L19"/>
  <c r="L10" s="1"/>
  <c r="K17"/>
  <c r="M17"/>
  <c r="N17"/>
  <c r="K87"/>
  <c r="M87"/>
  <c r="N19"/>
  <c r="N10" s="1"/>
  <c r="N22"/>
  <c r="K22"/>
  <c r="M22"/>
  <c r="L22"/>
  <c r="N29"/>
  <c r="L25"/>
  <c r="M25"/>
  <c r="M24" s="1"/>
  <c r="K19"/>
  <c r="K10" s="1"/>
  <c r="M29"/>
  <c r="K29"/>
  <c r="M21"/>
  <c r="M12" s="1"/>
  <c r="N26"/>
  <c r="N24" s="1"/>
  <c r="K26"/>
  <c r="K24" s="1"/>
  <c r="L26"/>
  <c r="L29"/>
  <c r="H378"/>
  <c r="H341"/>
  <c r="C181" l="1"/>
  <c r="K13"/>
  <c r="K9" s="1"/>
  <c r="L13"/>
  <c r="L9" s="1"/>
  <c r="K383"/>
  <c r="K378" s="1"/>
  <c r="M198"/>
  <c r="L330"/>
  <c r="K14"/>
  <c r="M378"/>
  <c r="M13"/>
  <c r="M9" s="1"/>
  <c r="L378"/>
  <c r="M14"/>
  <c r="L24"/>
  <c r="N378"/>
  <c r="N198"/>
  <c r="K198"/>
  <c r="L198"/>
  <c r="N13"/>
  <c r="N9" s="1"/>
  <c r="M18"/>
  <c r="K18"/>
  <c r="N18"/>
  <c r="L18"/>
  <c r="H1"/>
  <c r="I231" l="1"/>
  <c r="J231"/>
  <c r="I356" l="1"/>
  <c r="J356"/>
  <c r="I325"/>
  <c r="J325"/>
  <c r="H364"/>
  <c r="H53"/>
  <c r="G378" l="1"/>
  <c r="D377" l="1"/>
  <c r="E377"/>
  <c r="G415"/>
  <c r="G414"/>
  <c r="G404"/>
  <c r="J401"/>
  <c r="J400"/>
  <c r="I401"/>
  <c r="I400"/>
  <c r="H401"/>
  <c r="H400"/>
  <c r="G401"/>
  <c r="F401"/>
  <c r="F400"/>
  <c r="E401"/>
  <c r="E400"/>
  <c r="D401"/>
  <c r="D400"/>
  <c r="J399"/>
  <c r="I399"/>
  <c r="H399"/>
  <c r="F399"/>
  <c r="E399"/>
  <c r="D399"/>
  <c r="J420"/>
  <c r="I420"/>
  <c r="H420"/>
  <c r="G420"/>
  <c r="F420"/>
  <c r="E420"/>
  <c r="D420"/>
  <c r="C420"/>
  <c r="J410"/>
  <c r="I410"/>
  <c r="H410"/>
  <c r="G410"/>
  <c r="F410"/>
  <c r="E410"/>
  <c r="D410"/>
  <c r="C410"/>
  <c r="C419"/>
  <c r="C418"/>
  <c r="C417"/>
  <c r="J416"/>
  <c r="I416"/>
  <c r="H416"/>
  <c r="G416"/>
  <c r="F416"/>
  <c r="E416"/>
  <c r="D416"/>
  <c r="C415"/>
  <c r="C413"/>
  <c r="J412"/>
  <c r="I412"/>
  <c r="H412"/>
  <c r="G412"/>
  <c r="F412"/>
  <c r="E412"/>
  <c r="D412"/>
  <c r="C409"/>
  <c r="C408"/>
  <c r="C407"/>
  <c r="J406"/>
  <c r="I406"/>
  <c r="H406"/>
  <c r="G406"/>
  <c r="F406"/>
  <c r="E406"/>
  <c r="D406"/>
  <c r="G400" l="1"/>
  <c r="C414"/>
  <c r="C400"/>
  <c r="C412"/>
  <c r="C416"/>
  <c r="C406"/>
  <c r="G399"/>
  <c r="G389"/>
  <c r="G390"/>
  <c r="J280"/>
  <c r="I280"/>
  <c r="H280"/>
  <c r="G280"/>
  <c r="F280"/>
  <c r="E280"/>
  <c r="D280"/>
  <c r="J279"/>
  <c r="I279"/>
  <c r="H279"/>
  <c r="G279"/>
  <c r="F279"/>
  <c r="E279"/>
  <c r="D279"/>
  <c r="J278"/>
  <c r="I278"/>
  <c r="H278"/>
  <c r="G278"/>
  <c r="F278"/>
  <c r="E278"/>
  <c r="D278"/>
  <c r="C324"/>
  <c r="C323"/>
  <c r="C322"/>
  <c r="J321"/>
  <c r="I321"/>
  <c r="H321"/>
  <c r="G321"/>
  <c r="F321"/>
  <c r="E321"/>
  <c r="D321"/>
  <c r="C321" l="1"/>
  <c r="J377"/>
  <c r="I377"/>
  <c r="H377"/>
  <c r="G377"/>
  <c r="F377"/>
  <c r="D389"/>
  <c r="D398" l="1"/>
  <c r="D384"/>
  <c r="G385"/>
  <c r="G398" l="1"/>
  <c r="H398"/>
  <c r="F398"/>
  <c r="J398"/>
  <c r="E398"/>
  <c r="I398"/>
  <c r="C401"/>
  <c r="C399"/>
  <c r="C405"/>
  <c r="C404"/>
  <c r="C403"/>
  <c r="J402"/>
  <c r="I402"/>
  <c r="H402"/>
  <c r="G402"/>
  <c r="F402"/>
  <c r="E402"/>
  <c r="D402"/>
  <c r="C396"/>
  <c r="C395"/>
  <c r="C394"/>
  <c r="J393"/>
  <c r="I393"/>
  <c r="H393"/>
  <c r="G393"/>
  <c r="F393"/>
  <c r="E393"/>
  <c r="D393"/>
  <c r="J391"/>
  <c r="J386" s="1"/>
  <c r="I391"/>
  <c r="I386" s="1"/>
  <c r="H391"/>
  <c r="H386" s="1"/>
  <c r="G391"/>
  <c r="G386" s="1"/>
  <c r="F391"/>
  <c r="F386" s="1"/>
  <c r="E391"/>
  <c r="E386" s="1"/>
  <c r="D391"/>
  <c r="D386" s="1"/>
  <c r="J390"/>
  <c r="J385" s="1"/>
  <c r="I390"/>
  <c r="I385" s="1"/>
  <c r="H390"/>
  <c r="H385" s="1"/>
  <c r="F390"/>
  <c r="F385" s="1"/>
  <c r="E390"/>
  <c r="E385" s="1"/>
  <c r="D390"/>
  <c r="J389"/>
  <c r="J384" s="1"/>
  <c r="I389"/>
  <c r="H389"/>
  <c r="H384" s="1"/>
  <c r="F389"/>
  <c r="F384" s="1"/>
  <c r="E389"/>
  <c r="J383" l="1"/>
  <c r="J388"/>
  <c r="C398"/>
  <c r="H383"/>
  <c r="E388"/>
  <c r="E384"/>
  <c r="E383" s="1"/>
  <c r="I388"/>
  <c r="I384"/>
  <c r="I383" s="1"/>
  <c r="C402"/>
  <c r="F383"/>
  <c r="G388"/>
  <c r="G384"/>
  <c r="G383" s="1"/>
  <c r="C390"/>
  <c r="D388"/>
  <c r="D385"/>
  <c r="C385" s="1"/>
  <c r="C386"/>
  <c r="F388"/>
  <c r="H388"/>
  <c r="C393"/>
  <c r="C391"/>
  <c r="C388" l="1"/>
  <c r="C381"/>
  <c r="J206"/>
  <c r="I206"/>
  <c r="I17" s="1"/>
  <c r="H206"/>
  <c r="H17" s="1"/>
  <c r="G206"/>
  <c r="F206"/>
  <c r="E206"/>
  <c r="J205"/>
  <c r="J16" s="1"/>
  <c r="J204"/>
  <c r="J15" s="1"/>
  <c r="D204"/>
  <c r="D15" s="1"/>
  <c r="J208"/>
  <c r="D205"/>
  <c r="J203" l="1"/>
  <c r="I41"/>
  <c r="H32" l="1"/>
  <c r="G32"/>
  <c r="F32"/>
  <c r="E32"/>
  <c r="H31"/>
  <c r="G31"/>
  <c r="F31"/>
  <c r="E31"/>
  <c r="H30"/>
  <c r="G30"/>
  <c r="F30"/>
  <c r="E30"/>
  <c r="D32"/>
  <c r="D31"/>
  <c r="D30"/>
  <c r="J201" l="1"/>
  <c r="I201"/>
  <c r="H201"/>
  <c r="F201"/>
  <c r="E201"/>
  <c r="J200"/>
  <c r="H215"/>
  <c r="F215"/>
  <c r="E215"/>
  <c r="D215"/>
  <c r="D200" s="1"/>
  <c r="J199"/>
  <c r="H214"/>
  <c r="F214"/>
  <c r="E214"/>
  <c r="D214"/>
  <c r="D199" s="1"/>
  <c r="G217"/>
  <c r="G201"/>
  <c r="G215"/>
  <c r="G214"/>
  <c r="C258"/>
  <c r="C257"/>
  <c r="C256"/>
  <c r="J255"/>
  <c r="I255"/>
  <c r="H255"/>
  <c r="G255"/>
  <c r="F255"/>
  <c r="E255"/>
  <c r="D255"/>
  <c r="C48"/>
  <c r="C47"/>
  <c r="C46"/>
  <c r="J45"/>
  <c r="I45"/>
  <c r="H45"/>
  <c r="G45"/>
  <c r="F45"/>
  <c r="E45"/>
  <c r="D45"/>
  <c r="C45" l="1"/>
  <c r="C255"/>
  <c r="H100"/>
  <c r="G100"/>
  <c r="F100"/>
  <c r="E100"/>
  <c r="D100"/>
  <c r="H99"/>
  <c r="G99"/>
  <c r="F99"/>
  <c r="E99"/>
  <c r="D99"/>
  <c r="H98"/>
  <c r="F98"/>
  <c r="E98"/>
  <c r="D98"/>
  <c r="G98"/>
  <c r="C164"/>
  <c r="C163"/>
  <c r="C162"/>
  <c r="J161"/>
  <c r="I161"/>
  <c r="H161"/>
  <c r="G161"/>
  <c r="F161"/>
  <c r="E161"/>
  <c r="D161"/>
  <c r="C161" l="1"/>
  <c r="E109"/>
  <c r="E113"/>
  <c r="C116"/>
  <c r="C115"/>
  <c r="C114"/>
  <c r="J113"/>
  <c r="I113"/>
  <c r="H113"/>
  <c r="G113"/>
  <c r="F113"/>
  <c r="D113"/>
  <c r="C113" l="1"/>
  <c r="D341"/>
  <c r="D231"/>
  <c r="E49" l="1"/>
  <c r="C31" l="1"/>
  <c r="C64" l="1"/>
  <c r="C63"/>
  <c r="C62"/>
  <c r="J61"/>
  <c r="I61"/>
  <c r="H61"/>
  <c r="G61"/>
  <c r="F61"/>
  <c r="E61"/>
  <c r="D61"/>
  <c r="C61" l="1"/>
  <c r="C60"/>
  <c r="C59"/>
  <c r="C58"/>
  <c r="J57"/>
  <c r="I57"/>
  <c r="H57"/>
  <c r="G57"/>
  <c r="F57"/>
  <c r="E57"/>
  <c r="D57"/>
  <c r="C57" l="1"/>
  <c r="C320"/>
  <c r="C319"/>
  <c r="C318"/>
  <c r="J317"/>
  <c r="I317"/>
  <c r="H317"/>
  <c r="G317"/>
  <c r="F317"/>
  <c r="E317"/>
  <c r="D317"/>
  <c r="C317" l="1"/>
  <c r="J247"/>
  <c r="I247"/>
  <c r="H247"/>
  <c r="G247"/>
  <c r="F247"/>
  <c r="E247"/>
  <c r="D247"/>
  <c r="C250"/>
  <c r="C249"/>
  <c r="C248"/>
  <c r="J372"/>
  <c r="I372"/>
  <c r="H372"/>
  <c r="G372"/>
  <c r="F372"/>
  <c r="J376"/>
  <c r="J371" s="1"/>
  <c r="I376"/>
  <c r="I371" s="1"/>
  <c r="H376"/>
  <c r="G376"/>
  <c r="G371" s="1"/>
  <c r="F376"/>
  <c r="F371" s="1"/>
  <c r="E376"/>
  <c r="E371" s="1"/>
  <c r="D376"/>
  <c r="D371" s="1"/>
  <c r="J375"/>
  <c r="J370" s="1"/>
  <c r="I375"/>
  <c r="H375"/>
  <c r="H370" s="1"/>
  <c r="G375"/>
  <c r="F375"/>
  <c r="F370" s="1"/>
  <c r="E375"/>
  <c r="D375"/>
  <c r="J378"/>
  <c r="I378"/>
  <c r="F378"/>
  <c r="E378"/>
  <c r="C380"/>
  <c r="C379"/>
  <c r="F364"/>
  <c r="J226"/>
  <c r="I226"/>
  <c r="H226"/>
  <c r="G226"/>
  <c r="F226"/>
  <c r="E226"/>
  <c r="D226"/>
  <c r="C228"/>
  <c r="E157"/>
  <c r="J221"/>
  <c r="I221"/>
  <c r="H221"/>
  <c r="G221"/>
  <c r="F221"/>
  <c r="E221"/>
  <c r="C223"/>
  <c r="D221"/>
  <c r="E235"/>
  <c r="E356"/>
  <c r="C40"/>
  <c r="C38"/>
  <c r="C36"/>
  <c r="J34"/>
  <c r="I34"/>
  <c r="H34"/>
  <c r="G34"/>
  <c r="F34"/>
  <c r="E34"/>
  <c r="D34"/>
  <c r="J33"/>
  <c r="I33"/>
  <c r="H33"/>
  <c r="G33"/>
  <c r="F33"/>
  <c r="E33"/>
  <c r="D33"/>
  <c r="J340"/>
  <c r="I340"/>
  <c r="H340"/>
  <c r="G340"/>
  <c r="F340"/>
  <c r="E340"/>
  <c r="E334" s="1"/>
  <c r="J339"/>
  <c r="I339"/>
  <c r="H339"/>
  <c r="G339"/>
  <c r="F339"/>
  <c r="E339"/>
  <c r="H338"/>
  <c r="G338"/>
  <c r="G332" s="1"/>
  <c r="F338"/>
  <c r="E338"/>
  <c r="J337"/>
  <c r="I337"/>
  <c r="H337"/>
  <c r="G337"/>
  <c r="F337"/>
  <c r="E337"/>
  <c r="E20" s="1"/>
  <c r="D337"/>
  <c r="D331" s="1"/>
  <c r="F231"/>
  <c r="E364"/>
  <c r="D89"/>
  <c r="C367"/>
  <c r="C366"/>
  <c r="C365"/>
  <c r="J364"/>
  <c r="I364"/>
  <c r="G364"/>
  <c r="D364"/>
  <c r="C363"/>
  <c r="C362"/>
  <c r="C361"/>
  <c r="J360"/>
  <c r="I360"/>
  <c r="H360"/>
  <c r="G360"/>
  <c r="F360"/>
  <c r="E360"/>
  <c r="D360"/>
  <c r="C359"/>
  <c r="C358"/>
  <c r="C357"/>
  <c r="H356"/>
  <c r="G356"/>
  <c r="F356"/>
  <c r="D356"/>
  <c r="J355"/>
  <c r="J350" s="1"/>
  <c r="I355"/>
  <c r="I350" s="1"/>
  <c r="H355"/>
  <c r="H350" s="1"/>
  <c r="G355"/>
  <c r="G350" s="1"/>
  <c r="F355"/>
  <c r="F350" s="1"/>
  <c r="E355"/>
  <c r="E350" s="1"/>
  <c r="D355"/>
  <c r="D350" s="1"/>
  <c r="J354"/>
  <c r="J349" s="1"/>
  <c r="I354"/>
  <c r="H354"/>
  <c r="H349" s="1"/>
  <c r="G354"/>
  <c r="G349" s="1"/>
  <c r="F354"/>
  <c r="F349" s="1"/>
  <c r="E354"/>
  <c r="E349" s="1"/>
  <c r="D354"/>
  <c r="D349" s="1"/>
  <c r="J353"/>
  <c r="J348" s="1"/>
  <c r="I353"/>
  <c r="I348" s="1"/>
  <c r="H353"/>
  <c r="G353"/>
  <c r="F353"/>
  <c r="F348" s="1"/>
  <c r="E353"/>
  <c r="E348" s="1"/>
  <c r="D353"/>
  <c r="D348" s="1"/>
  <c r="C345"/>
  <c r="C344"/>
  <c r="C343"/>
  <c r="C342"/>
  <c r="J341"/>
  <c r="I341"/>
  <c r="G341"/>
  <c r="F341"/>
  <c r="E341"/>
  <c r="D340"/>
  <c r="D334" s="1"/>
  <c r="D339"/>
  <c r="D338"/>
  <c r="C328"/>
  <c r="C327"/>
  <c r="C326"/>
  <c r="H325"/>
  <c r="G325"/>
  <c r="F325"/>
  <c r="E325"/>
  <c r="D325"/>
  <c r="C316"/>
  <c r="C315"/>
  <c r="C314"/>
  <c r="J313"/>
  <c r="I313"/>
  <c r="H313"/>
  <c r="G313"/>
  <c r="F313"/>
  <c r="E313"/>
  <c r="D313"/>
  <c r="C312"/>
  <c r="C311"/>
  <c r="C310"/>
  <c r="J309"/>
  <c r="I309"/>
  <c r="H309"/>
  <c r="G309"/>
  <c r="F309"/>
  <c r="E309"/>
  <c r="D309"/>
  <c r="C308"/>
  <c r="C307"/>
  <c r="C306"/>
  <c r="J305"/>
  <c r="I305"/>
  <c r="H305"/>
  <c r="G305"/>
  <c r="F305"/>
  <c r="E305"/>
  <c r="D305"/>
  <c r="C304"/>
  <c r="C303"/>
  <c r="J301"/>
  <c r="I301"/>
  <c r="H301"/>
  <c r="G301"/>
  <c r="F301"/>
  <c r="E301"/>
  <c r="D301"/>
  <c r="C300"/>
  <c r="C299"/>
  <c r="C298"/>
  <c r="J297"/>
  <c r="I297"/>
  <c r="H297"/>
  <c r="G297"/>
  <c r="F297"/>
  <c r="E297"/>
  <c r="C296"/>
  <c r="C295"/>
  <c r="C294"/>
  <c r="J293"/>
  <c r="I293"/>
  <c r="H293"/>
  <c r="G293"/>
  <c r="F293"/>
  <c r="E293"/>
  <c r="D293"/>
  <c r="C292"/>
  <c r="C291"/>
  <c r="C290"/>
  <c r="J289"/>
  <c r="I289"/>
  <c r="H289"/>
  <c r="G289"/>
  <c r="F289"/>
  <c r="E289"/>
  <c r="D289"/>
  <c r="C288"/>
  <c r="C287"/>
  <c r="C286"/>
  <c r="J285"/>
  <c r="I285"/>
  <c r="H285"/>
  <c r="G285"/>
  <c r="F285"/>
  <c r="E285"/>
  <c r="D285"/>
  <c r="C284"/>
  <c r="C283"/>
  <c r="C282"/>
  <c r="J281"/>
  <c r="I281"/>
  <c r="H281"/>
  <c r="G281"/>
  <c r="F281"/>
  <c r="E281"/>
  <c r="D281"/>
  <c r="I275"/>
  <c r="E275"/>
  <c r="G274"/>
  <c r="D274"/>
  <c r="J273"/>
  <c r="F273"/>
  <c r="I277"/>
  <c r="J275"/>
  <c r="G275"/>
  <c r="F275"/>
  <c r="J274"/>
  <c r="I274"/>
  <c r="H274"/>
  <c r="F274"/>
  <c r="E274"/>
  <c r="I273"/>
  <c r="H273"/>
  <c r="G273"/>
  <c r="E273"/>
  <c r="C261"/>
  <c r="C260"/>
  <c r="C254"/>
  <c r="C253"/>
  <c r="C252"/>
  <c r="J251"/>
  <c r="I251"/>
  <c r="H251"/>
  <c r="G251"/>
  <c r="F251"/>
  <c r="E251"/>
  <c r="D251"/>
  <c r="C246"/>
  <c r="C245"/>
  <c r="C244"/>
  <c r="J243"/>
  <c r="I243"/>
  <c r="H243"/>
  <c r="G243"/>
  <c r="F243"/>
  <c r="E243"/>
  <c r="D243"/>
  <c r="C242"/>
  <c r="C241"/>
  <c r="C240"/>
  <c r="J239"/>
  <c r="I239"/>
  <c r="H239"/>
  <c r="G239"/>
  <c r="F239"/>
  <c r="E239"/>
  <c r="D239"/>
  <c r="C238"/>
  <c r="C237"/>
  <c r="C236"/>
  <c r="J235"/>
  <c r="I235"/>
  <c r="H235"/>
  <c r="G235"/>
  <c r="F235"/>
  <c r="D235"/>
  <c r="C234"/>
  <c r="C233"/>
  <c r="C232"/>
  <c r="H231"/>
  <c r="G231"/>
  <c r="E231"/>
  <c r="C230"/>
  <c r="C229"/>
  <c r="C227"/>
  <c r="C225"/>
  <c r="C224"/>
  <c r="C222"/>
  <c r="C220"/>
  <c r="C219"/>
  <c r="C218"/>
  <c r="J217"/>
  <c r="I217"/>
  <c r="H217"/>
  <c r="F217"/>
  <c r="E217"/>
  <c r="D217"/>
  <c r="C179"/>
  <c r="C178"/>
  <c r="C176"/>
  <c r="C175"/>
  <c r="C174"/>
  <c r="J173"/>
  <c r="I173"/>
  <c r="H173"/>
  <c r="G173"/>
  <c r="F173"/>
  <c r="E173"/>
  <c r="D173"/>
  <c r="C172"/>
  <c r="C171"/>
  <c r="C170"/>
  <c r="J169"/>
  <c r="I169"/>
  <c r="H169"/>
  <c r="G169"/>
  <c r="F169"/>
  <c r="E169"/>
  <c r="D169"/>
  <c r="C168"/>
  <c r="C167"/>
  <c r="C166"/>
  <c r="J165"/>
  <c r="I165"/>
  <c r="H165"/>
  <c r="G165"/>
  <c r="F165"/>
  <c r="E165"/>
  <c r="D165"/>
  <c r="C160"/>
  <c r="C159"/>
  <c r="C158"/>
  <c r="J157"/>
  <c r="I157"/>
  <c r="H157"/>
  <c r="G157"/>
  <c r="F157"/>
  <c r="D157"/>
  <c r="C156"/>
  <c r="C155"/>
  <c r="C154"/>
  <c r="J153"/>
  <c r="I153"/>
  <c r="H153"/>
  <c r="G153"/>
  <c r="F153"/>
  <c r="E153"/>
  <c r="D153"/>
  <c r="C152"/>
  <c r="C151"/>
  <c r="C150"/>
  <c r="J149"/>
  <c r="I149"/>
  <c r="H149"/>
  <c r="G149"/>
  <c r="F149"/>
  <c r="E149"/>
  <c r="D149"/>
  <c r="C148"/>
  <c r="C147"/>
  <c r="C146"/>
  <c r="J145"/>
  <c r="I145"/>
  <c r="H145"/>
  <c r="G145"/>
  <c r="F145"/>
  <c r="E145"/>
  <c r="D145"/>
  <c r="C144"/>
  <c r="C143"/>
  <c r="C142"/>
  <c r="J141"/>
  <c r="I141"/>
  <c r="H141"/>
  <c r="G141"/>
  <c r="F141"/>
  <c r="E141"/>
  <c r="D141"/>
  <c r="C140"/>
  <c r="C139"/>
  <c r="C138"/>
  <c r="J137"/>
  <c r="I137"/>
  <c r="H137"/>
  <c r="G137"/>
  <c r="F137"/>
  <c r="E137"/>
  <c r="D137"/>
  <c r="C136"/>
  <c r="C135"/>
  <c r="C134"/>
  <c r="J133"/>
  <c r="I133"/>
  <c r="H133"/>
  <c r="G133"/>
  <c r="F133"/>
  <c r="E133"/>
  <c r="D133"/>
  <c r="C132"/>
  <c r="C131"/>
  <c r="C130"/>
  <c r="J129"/>
  <c r="I129"/>
  <c r="H129"/>
  <c r="G129"/>
  <c r="F129"/>
  <c r="D129"/>
  <c r="C128"/>
  <c r="C127"/>
  <c r="C126"/>
  <c r="J125"/>
  <c r="I125"/>
  <c r="H125"/>
  <c r="G125"/>
  <c r="F125"/>
  <c r="E125"/>
  <c r="D125"/>
  <c r="C124"/>
  <c r="C123"/>
  <c r="C122"/>
  <c r="J121"/>
  <c r="I121"/>
  <c r="H121"/>
  <c r="G121"/>
  <c r="F121"/>
  <c r="E121"/>
  <c r="D121"/>
  <c r="C120"/>
  <c r="C119"/>
  <c r="C118"/>
  <c r="J117"/>
  <c r="I117"/>
  <c r="H117"/>
  <c r="G117"/>
  <c r="F117"/>
  <c r="E117"/>
  <c r="D117"/>
  <c r="C112"/>
  <c r="C111"/>
  <c r="C110"/>
  <c r="J109"/>
  <c r="I109"/>
  <c r="H109"/>
  <c r="G109"/>
  <c r="F109"/>
  <c r="D109"/>
  <c r="C108"/>
  <c r="C107"/>
  <c r="C106"/>
  <c r="J105"/>
  <c r="I105"/>
  <c r="H105"/>
  <c r="G105"/>
  <c r="F105"/>
  <c r="E105"/>
  <c r="D105"/>
  <c r="C104"/>
  <c r="C103"/>
  <c r="C102"/>
  <c r="J101"/>
  <c r="I101"/>
  <c r="H101"/>
  <c r="G101"/>
  <c r="F101"/>
  <c r="E101"/>
  <c r="D101"/>
  <c r="I85"/>
  <c r="I84"/>
  <c r="G84"/>
  <c r="E84"/>
  <c r="H83"/>
  <c r="F83"/>
  <c r="E83"/>
  <c r="D95"/>
  <c r="C95" s="1"/>
  <c r="I94"/>
  <c r="H94"/>
  <c r="G94"/>
  <c r="F94"/>
  <c r="E94"/>
  <c r="G93"/>
  <c r="F93"/>
  <c r="E93"/>
  <c r="D93"/>
  <c r="J92"/>
  <c r="J90"/>
  <c r="J17" s="1"/>
  <c r="H87"/>
  <c r="G90"/>
  <c r="G17" s="1"/>
  <c r="F90"/>
  <c r="F17" s="1"/>
  <c r="E90"/>
  <c r="E17" s="1"/>
  <c r="C88"/>
  <c r="I87"/>
  <c r="D85"/>
  <c r="J84"/>
  <c r="F84"/>
  <c r="D83"/>
  <c r="C75"/>
  <c r="C74"/>
  <c r="C56"/>
  <c r="C55"/>
  <c r="C54"/>
  <c r="J53"/>
  <c r="I53"/>
  <c r="G53"/>
  <c r="F53"/>
  <c r="E53"/>
  <c r="D53"/>
  <c r="C52"/>
  <c r="C51"/>
  <c r="C50"/>
  <c r="J49"/>
  <c r="I49"/>
  <c r="H49"/>
  <c r="G49"/>
  <c r="F49"/>
  <c r="D49"/>
  <c r="C44"/>
  <c r="C43"/>
  <c r="C42"/>
  <c r="J41"/>
  <c r="H41"/>
  <c r="G41"/>
  <c r="F41"/>
  <c r="E41"/>
  <c r="D41"/>
  <c r="C39"/>
  <c r="C37"/>
  <c r="C35"/>
  <c r="I29"/>
  <c r="F29"/>
  <c r="E25"/>
  <c r="H29"/>
  <c r="J27"/>
  <c r="I27"/>
  <c r="H27"/>
  <c r="G27"/>
  <c r="F27"/>
  <c r="E27"/>
  <c r="D27"/>
  <c r="J26"/>
  <c r="I26"/>
  <c r="H26"/>
  <c r="G26"/>
  <c r="F26"/>
  <c r="E26"/>
  <c r="D26"/>
  <c r="J25"/>
  <c r="I25"/>
  <c r="H25"/>
  <c r="D25"/>
  <c r="D21" l="1"/>
  <c r="G19"/>
  <c r="F331"/>
  <c r="F20"/>
  <c r="F11" s="1"/>
  <c r="H331"/>
  <c r="H20"/>
  <c r="H11" s="1"/>
  <c r="J331"/>
  <c r="J20"/>
  <c r="J11" s="1"/>
  <c r="F332"/>
  <c r="F19"/>
  <c r="H332"/>
  <c r="H19"/>
  <c r="J332"/>
  <c r="J19"/>
  <c r="J10" s="1"/>
  <c r="F333"/>
  <c r="F21"/>
  <c r="H333"/>
  <c r="J333"/>
  <c r="J21"/>
  <c r="J12" s="1"/>
  <c r="F334"/>
  <c r="F22"/>
  <c r="F13" s="1"/>
  <c r="H334"/>
  <c r="H22"/>
  <c r="H13" s="1"/>
  <c r="J334"/>
  <c r="J22"/>
  <c r="E22"/>
  <c r="E13" s="1"/>
  <c r="D332"/>
  <c r="D19"/>
  <c r="D10" s="1"/>
  <c r="D87"/>
  <c r="D16"/>
  <c r="G331"/>
  <c r="G20"/>
  <c r="G11" s="1"/>
  <c r="I331"/>
  <c r="I20"/>
  <c r="I11" s="1"/>
  <c r="E332"/>
  <c r="E19"/>
  <c r="I332"/>
  <c r="I19"/>
  <c r="E333"/>
  <c r="E21"/>
  <c r="G333"/>
  <c r="G21"/>
  <c r="I333"/>
  <c r="I21"/>
  <c r="G334"/>
  <c r="G22"/>
  <c r="G13" s="1"/>
  <c r="I334"/>
  <c r="I22"/>
  <c r="I13" s="1"/>
  <c r="D372"/>
  <c r="D370" s="1"/>
  <c r="D369" s="1"/>
  <c r="D22"/>
  <c r="D84"/>
  <c r="D82" s="1"/>
  <c r="J85"/>
  <c r="F87"/>
  <c r="C89"/>
  <c r="E87"/>
  <c r="D92"/>
  <c r="C177"/>
  <c r="G374"/>
  <c r="G352"/>
  <c r="C313"/>
  <c r="E336"/>
  <c r="E85"/>
  <c r="E82" s="1"/>
  <c r="C149"/>
  <c r="C157"/>
  <c r="C297"/>
  <c r="H352"/>
  <c r="H348"/>
  <c r="H347" s="1"/>
  <c r="I352"/>
  <c r="E374"/>
  <c r="I374"/>
  <c r="J87"/>
  <c r="J14" s="1"/>
  <c r="C117"/>
  <c r="C364"/>
  <c r="D336"/>
  <c r="J374"/>
  <c r="H374"/>
  <c r="G348"/>
  <c r="G347" s="1"/>
  <c r="G336"/>
  <c r="C221"/>
  <c r="C226"/>
  <c r="F374"/>
  <c r="C377"/>
  <c r="I336"/>
  <c r="J97"/>
  <c r="E272"/>
  <c r="I272"/>
  <c r="E277"/>
  <c r="F272"/>
  <c r="J272"/>
  <c r="C280"/>
  <c r="H277"/>
  <c r="C247"/>
  <c r="J24"/>
  <c r="D24"/>
  <c r="H24"/>
  <c r="G97"/>
  <c r="H97"/>
  <c r="E97"/>
  <c r="H84"/>
  <c r="H213"/>
  <c r="I24"/>
  <c r="J347"/>
  <c r="F369"/>
  <c r="J369"/>
  <c r="G272"/>
  <c r="G370"/>
  <c r="G369" s="1"/>
  <c r="H371"/>
  <c r="C371" s="1"/>
  <c r="J29"/>
  <c r="G29"/>
  <c r="G85"/>
  <c r="G87"/>
  <c r="C90"/>
  <c r="J277"/>
  <c r="G277"/>
  <c r="C279"/>
  <c r="C285"/>
  <c r="C301"/>
  <c r="F336"/>
  <c r="J336"/>
  <c r="E352"/>
  <c r="E347"/>
  <c r="C375"/>
  <c r="E11"/>
  <c r="D352"/>
  <c r="E372"/>
  <c r="I97"/>
  <c r="C101"/>
  <c r="C129"/>
  <c r="F277"/>
  <c r="C350"/>
  <c r="F352"/>
  <c r="F347"/>
  <c r="J352"/>
  <c r="C376"/>
  <c r="D374"/>
  <c r="E370"/>
  <c r="I370"/>
  <c r="I369" s="1"/>
  <c r="D29"/>
  <c r="H92"/>
  <c r="C100"/>
  <c r="D275"/>
  <c r="H275"/>
  <c r="H272" s="1"/>
  <c r="H336"/>
  <c r="C339"/>
  <c r="I349"/>
  <c r="I347" s="1"/>
  <c r="C355"/>
  <c r="C33"/>
  <c r="D20"/>
  <c r="D11" s="1"/>
  <c r="F213"/>
  <c r="F97"/>
  <c r="I83"/>
  <c r="I82" s="1"/>
  <c r="C109"/>
  <c r="F25"/>
  <c r="F24" s="1"/>
  <c r="J213"/>
  <c r="E213"/>
  <c r="G213"/>
  <c r="I213"/>
  <c r="C216"/>
  <c r="C133"/>
  <c r="C41"/>
  <c r="C53"/>
  <c r="C325"/>
  <c r="D333"/>
  <c r="D330" s="1"/>
  <c r="C93"/>
  <c r="F92"/>
  <c r="C99"/>
  <c r="C125"/>
  <c r="C274"/>
  <c r="D347"/>
  <c r="C337"/>
  <c r="E331"/>
  <c r="C34"/>
  <c r="C27"/>
  <c r="C32"/>
  <c r="E24"/>
  <c r="G25"/>
  <c r="G24" s="1"/>
  <c r="C278"/>
  <c r="C281"/>
  <c r="E29"/>
  <c r="C338"/>
  <c r="C173"/>
  <c r="G83"/>
  <c r="C145"/>
  <c r="C137"/>
  <c r="C98"/>
  <c r="C26"/>
  <c r="J198"/>
  <c r="C243"/>
  <c r="C239"/>
  <c r="C214"/>
  <c r="C30"/>
  <c r="C215"/>
  <c r="C341"/>
  <c r="D273"/>
  <c r="D277"/>
  <c r="D213"/>
  <c r="C231"/>
  <c r="E92"/>
  <c r="G92"/>
  <c r="I92"/>
  <c r="D97"/>
  <c r="C169"/>
  <c r="C217"/>
  <c r="C289"/>
  <c r="C309"/>
  <c r="C360"/>
  <c r="C49"/>
  <c r="C73"/>
  <c r="C105"/>
  <c r="C121"/>
  <c r="C141"/>
  <c r="C153"/>
  <c r="C165"/>
  <c r="C251"/>
  <c r="C293"/>
  <c r="C305"/>
  <c r="C340"/>
  <c r="C354"/>
  <c r="C353"/>
  <c r="C356"/>
  <c r="C259"/>
  <c r="C235"/>
  <c r="C94"/>
  <c r="H85"/>
  <c r="J83"/>
  <c r="F85"/>
  <c r="F82" s="1"/>
  <c r="C334" l="1"/>
  <c r="G330"/>
  <c r="J330"/>
  <c r="C84"/>
  <c r="F330"/>
  <c r="I330"/>
  <c r="H330"/>
  <c r="C332"/>
  <c r="C372"/>
  <c r="J82"/>
  <c r="E330"/>
  <c r="H21"/>
  <c r="G18"/>
  <c r="E369"/>
  <c r="D12"/>
  <c r="C348"/>
  <c r="C87"/>
  <c r="J13"/>
  <c r="J9" s="1"/>
  <c r="H369"/>
  <c r="C374"/>
  <c r="C347"/>
  <c r="C352"/>
  <c r="C336"/>
  <c r="H82"/>
  <c r="C277"/>
  <c r="H18"/>
  <c r="C92"/>
  <c r="F18"/>
  <c r="G82"/>
  <c r="C25"/>
  <c r="I18"/>
  <c r="C333"/>
  <c r="C20"/>
  <c r="C275"/>
  <c r="C349"/>
  <c r="C331"/>
  <c r="C11"/>
  <c r="C29"/>
  <c r="E18"/>
  <c r="C24"/>
  <c r="D18"/>
  <c r="J18"/>
  <c r="C370"/>
  <c r="C19"/>
  <c r="C213"/>
  <c r="C22"/>
  <c r="C83"/>
  <c r="C273"/>
  <c r="D272"/>
  <c r="C272" s="1"/>
  <c r="C97"/>
  <c r="C85"/>
  <c r="C330" l="1"/>
  <c r="C369"/>
  <c r="C21"/>
  <c r="C82"/>
  <c r="C18"/>
  <c r="C211"/>
  <c r="D206"/>
  <c r="D17" s="1"/>
  <c r="D208"/>
  <c r="D203" l="1"/>
  <c r="D14" s="1"/>
  <c r="D201"/>
  <c r="C206"/>
  <c r="E204"/>
  <c r="E15" s="1"/>
  <c r="I208"/>
  <c r="I204"/>
  <c r="I15" s="1"/>
  <c r="C210"/>
  <c r="H208"/>
  <c r="C209"/>
  <c r="F208"/>
  <c r="F204"/>
  <c r="F15" s="1"/>
  <c r="F205"/>
  <c r="F16" s="1"/>
  <c r="H204"/>
  <c r="H15" s="1"/>
  <c r="E205"/>
  <c r="E208"/>
  <c r="H205"/>
  <c r="H16" s="1"/>
  <c r="I205"/>
  <c r="I16" s="1"/>
  <c r="G208"/>
  <c r="G204"/>
  <c r="G15" s="1"/>
  <c r="G205"/>
  <c r="G16" s="1"/>
  <c r="E203" l="1"/>
  <c r="E14" s="1"/>
  <c r="E16"/>
  <c r="G12"/>
  <c r="G200"/>
  <c r="H12"/>
  <c r="H200"/>
  <c r="G10"/>
  <c r="G199"/>
  <c r="G198" s="1"/>
  <c r="I12"/>
  <c r="I200"/>
  <c r="H10"/>
  <c r="H199"/>
  <c r="F203"/>
  <c r="F14" s="1"/>
  <c r="F10"/>
  <c r="F199"/>
  <c r="D13"/>
  <c r="C17"/>
  <c r="E200"/>
  <c r="H203"/>
  <c r="H14" s="1"/>
  <c r="F12"/>
  <c r="F200"/>
  <c r="I203"/>
  <c r="I14" s="1"/>
  <c r="I10"/>
  <c r="I199"/>
  <c r="I198" s="1"/>
  <c r="E199"/>
  <c r="C201"/>
  <c r="D198"/>
  <c r="C208"/>
  <c r="G203"/>
  <c r="G14" s="1"/>
  <c r="C205"/>
  <c r="C204"/>
  <c r="H198" l="1"/>
  <c r="G9"/>
  <c r="C200"/>
  <c r="H9"/>
  <c r="F198"/>
  <c r="I9"/>
  <c r="C203"/>
  <c r="C14"/>
  <c r="E198"/>
  <c r="C199"/>
  <c r="C16"/>
  <c r="E12"/>
  <c r="C12" s="1"/>
  <c r="C13"/>
  <c r="D9"/>
  <c r="F9"/>
  <c r="C15"/>
  <c r="E10"/>
  <c r="C198" l="1"/>
  <c r="E9"/>
  <c r="C9" s="1"/>
  <c r="C10"/>
  <c r="C384"/>
  <c r="C389"/>
  <c r="D383" l="1"/>
  <c r="C383" l="1"/>
  <c r="D378"/>
  <c r="C378" s="1"/>
</calcChain>
</file>

<file path=xl/sharedStrings.xml><?xml version="1.0" encoding="utf-8"?>
<sst xmlns="http://schemas.openxmlformats.org/spreadsheetml/2006/main" count="2246" uniqueCount="262">
  <si>
    <t>№ строки</t>
  </si>
  <si>
    <t>Наименование мероприятия / источники расходов на финансирование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</si>
  <si>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</si>
  <si>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</si>
  <si>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</si>
  <si>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</si>
  <si>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</si>
  <si>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</si>
  <si>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</si>
  <si>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</si>
  <si>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Номер строки целевых показателей, на достижение которых направлены             мероприятия</t>
  </si>
  <si>
    <t>ВСЕГО ПО МУНИЦИПАЛЬНОЙ ПРОГРАММЕ, В ТОМ ЧИСЛЕ</t>
  </si>
  <si>
    <t xml:space="preserve">местный бюджет 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</si>
  <si>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</si>
  <si>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</si>
  <si>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</si>
  <si>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</si>
  <si>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1. Капитальные вложения            </t>
  </si>
  <si>
    <t>Всего по направлению "Прочие нужды", в том числе</t>
  </si>
  <si>
    <t>Бюджетные инвестиции в объекты капитального строительства , всего, 
в том числе</t>
  </si>
  <si>
    <t>Всего по направлению "Капитальные вложения",  
в том числе</t>
  </si>
  <si>
    <t>ВСЕГО ПО ПОДПРОГРАММЕ  2, 
В ТОМ ЧИСЛЕ</t>
  </si>
  <si>
    <t>Всего по направлению "Прочие нужды", 
в том числе</t>
  </si>
  <si>
    <t>ВСЕГО ПО ПОДПРОГРАММЕ  4, 
В ТОМ ЧИСЛЕ</t>
  </si>
  <si>
    <t>ВСЕГО ПО ПОДПРОГРАММЕ  5, 
В ТОМ ЧИСЛЕ</t>
  </si>
  <si>
    <t>Мероприятие 1. Модернизация лифтового хозяйства в многоквар-тирных жилых домах, всего, 
из них:</t>
  </si>
  <si>
    <t>3.  Прочие нужды</t>
  </si>
  <si>
    <t>3.Прочие нужды</t>
  </si>
  <si>
    <t>3. Прочие нужды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</si>
  <si>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</si>
  <si>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федеральный бюджет</t>
  </si>
  <si>
    <t>ПОДПРОГРАММА 5. "Обеспечение жильем молодых семей на территории Асбестовского городского округа "</t>
  </si>
  <si>
    <t>ВСЕГО ПО ПОДПРОГРАММЕ  6, 
В ТОМ ЧИСЛЕ</t>
  </si>
  <si>
    <t>ПОДПРОГРАММА 1. "Повышение качества условий проживания населения Асбестовского городского округа"</t>
  </si>
  <si>
    <t>Мероприятие 2. Расходы на осуществление полномочия по капитальному ремонту  общего имущества муниципального жилого фонда, всего, 
из них:</t>
  </si>
  <si>
    <t>Мероприятие 3. Расходы на проведение ремонта жилых помещений в социальном жилом доме "Дом "Ветеран", всего, 
из них:</t>
  </si>
  <si>
    <t>Мероприятие 4. Расходы на предоставление субсидий на содержание муниципального имущества социального жилого дома "Дом "Ветеран", всего, 
из них:</t>
  </si>
  <si>
    <t>Мероприятие 5. Расходы  на содержание общежития, расположенного по адресу: г. Асбест, ул. Челюскинцев,д.15, всего, 
из них:</t>
  </si>
  <si>
    <t>Мероприятие 6. Ремонт кирпичной дымовой трубы на котельной № 3, всего, 
из них:</t>
  </si>
  <si>
    <t>Мероприятие 7. Замена изношенных трубопроводов отопления и горячего водоснабжения, всего, 
из них</t>
  </si>
  <si>
    <t>Мероприятие 9. Техническое перевооружение теплового пункта № 9 (ТП-9), всего, 
из них:</t>
  </si>
  <si>
    <t>Мероприятие 11. Реконструкция системы горячего водоснабжения поселка Белокаменного с заменой баков-накопителей, всего, 
из них:</t>
  </si>
  <si>
    <t>Мероприятие 14. Внедрение системы управления комплексом водоснабжения , всего, 
из них</t>
  </si>
  <si>
    <t>Мероприятие 15. Оборудование системы очистки и обеззараживания питьевой воды, внедрение технологий водоподготовки, всего, 
из них</t>
  </si>
  <si>
    <t>Мероприятие 16. Реконструкция и модернизация очистных сооружений, процесса очистки сточных вод  всего, 
из них</t>
  </si>
  <si>
    <t>ВСЕГО ПО ПОДПРОГРАММЕ  1,  В ТОМ ЧИСЛЕ</t>
  </si>
  <si>
    <t>ПОДПРОГРАММА 3. "Благоустройство территории Асбестовского городского округа"</t>
  </si>
  <si>
    <t>ПОДПРОГРАММА 4. "Энергосбережение и повышение энергетической эффективности Асбестовского городского округа"</t>
  </si>
  <si>
    <t>Мероприятие 12. Разработка и утверждение схемы водоснабжения и водоотведения Асбестовского городского округа, всего, 
из них:</t>
  </si>
  <si>
    <t>Мероприятие 17.   Разработка и экспертиза проектно-сметной документации   на строительство очистных сооружений дождевых вод, всего, 
из них</t>
  </si>
  <si>
    <t>Мероприятие 20. Организация радиационного контроля на полигоне твердых бытовых отходов (приобретение и монтаж установки стационарного дозиметрического контроля), всего, 
из них</t>
  </si>
  <si>
    <t>Мероприятие 21. Организация обезвреживания ртутьсодержащих отходов, всего, 
из них:</t>
  </si>
  <si>
    <t>Мероприятие 22. Приобретение и монтаж линии  для компостирования органической части коммунальных отходов, всего, 
из них:</t>
  </si>
  <si>
    <t>Мероприятие 23. Разработка и экспертиза проектно-сметной документации на строительство комплекса для сортировки твердых бытовых отходов с выделением вторичных материалов и материальных ресурсов, всего, 
из них:</t>
  </si>
  <si>
    <t>Мероприятие 24. Комплексное благоустройство дворовых территорий, всего, 
из них:</t>
  </si>
  <si>
    <t>Мероприятие 25. Субсидии на возмещение расходов, связанных с предоставлением услуг по сбору, транспортировке и очистке ливневых вод, всего, 
из них</t>
  </si>
  <si>
    <t>Мероприятие 33. Установка в многоквартирных домах коллективных (общедомовых) приборов учета тепловой, электрической энергии, холодной, горячей воды, всего, 
из них:</t>
  </si>
  <si>
    <t>Мероприятие 34. Тепловизионное обследование многоквартирных домов, всего, 
из них</t>
  </si>
  <si>
    <t>Мероприятие 35. Замена ламп накаливания на энергосберегающие лампы для освещения мест общего пользования, всего, 
из них:</t>
  </si>
  <si>
    <t>Мероприятие 36. Утепление наружных стен многоквартирных домов, всего, 
из них:</t>
  </si>
  <si>
    <t>Мероприятие 37. Проведение обязательных энергетических обследований организаций с участием муниципального образования, всего, 
из них:</t>
  </si>
  <si>
    <t>Мероприятие 38. Установка и ввод в эксплуатацию приборов учета потребления тепловой, электрической энергии, холодной воды в зданиях, находящихся в муниципальной собственности и используемых для размещения организаций с участием муниципального образования, всего, 
из них:</t>
  </si>
  <si>
    <t>Мероприятие 39. Замена светильников уличного освещения с лампами ДРЛ на светильники с лампами ДНаТ, всего, 
из них:</t>
  </si>
  <si>
    <t>Мероприятие 40. Установка частотных преобразователей на электродвигатели насосного оборудования, всего, 
из них:</t>
  </si>
  <si>
    <t>Мероприятие 41. Замена насосов на менее энергоемкие, всего, 
из них:</t>
  </si>
  <si>
    <t>Мероприятие 42. Проведение обязательных энергетических обследований организаций, осуществляющих регулируемые виды деятельности, всего, 
из них</t>
  </si>
  <si>
    <t>Мероприятие 43. "Обеспечение жильем молодых семей"
из них:</t>
  </si>
  <si>
    <t>Мероприятие 44. Обеспечение деятельности подведомственных учреждений, всего, 
из них:</t>
  </si>
  <si>
    <t>п.7 приложения 1</t>
  </si>
  <si>
    <t>п.9 приложения 1</t>
  </si>
  <si>
    <t>Мероприятие 45. Проектирование 2 и 3 очереди строительства кладбища № 3, всего, 
из них:</t>
  </si>
  <si>
    <t>Мероприятие 32. Формирование кроны деревьев, удаление деревьев и обрезка кустарников, всего, 
из них:</t>
  </si>
  <si>
    <t>ВСЕГО ПО ПОДПРОГРАММЕ  3, 
В ТОМ ЧИСЛЕ</t>
  </si>
  <si>
    <t>в том числе кредиторская задолженность прошлых лет</t>
  </si>
  <si>
    <t>Объем расходов на выполнение мероприятия за счет всех источников ресурсного обеспечения, тыс. руб.</t>
  </si>
  <si>
    <t>ПОДПРОГРАММА 7. "Предоставление региональной поддержки молодым семьям на улучшение жилищных условий"</t>
  </si>
  <si>
    <t>ВСЕГО ПО ПОДПРОГРАММЕ  7, 
В ТОМ ЧИСЛЕ</t>
  </si>
  <si>
    <t>Мероприятие 47. Предоставление региональной поддержки молодым семьям на улучшение жилищных условий, всего, 
из них:</t>
  </si>
  <si>
    <t>в том числе исполнение судебных актов</t>
  </si>
  <si>
    <t>в том числе задолженность прошлых лет</t>
  </si>
  <si>
    <t>Мероприятие 8. Разработка, актуализация и утверждение схемы теплоснабжения Асбестовского городского округа, всего, 
из них:</t>
  </si>
  <si>
    <t>Мероприятие 10. Разработка и экспертиза проектно-сметной документации на реконструкцию системы теплоснабжения поселка Белокаменного, всего, 
из них:</t>
  </si>
  <si>
    <t>Мероприятие 30. Сбор, вывоз и размещение отходов от регулирования численности безнадзорных животных в г. Асбесте и п. Белокаменный, всего, 
из них:</t>
  </si>
  <si>
    <t>Мероприятие 30.1. Организация и проведение мероприятий по регулированию численности безнадзорных собак, всего, 
из них:</t>
  </si>
  <si>
    <t>Мероприятие 4.1. Монтаж системы диспетчерской связи в социальном жилом доме "Дом "Ветеран", всего, 
из них:</t>
  </si>
  <si>
    <t>Мероприятие 42.1. Реализация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 лицами, осуществляющими управление многоквартирным домом, всего, 
из них</t>
  </si>
  <si>
    <t>-</t>
  </si>
  <si>
    <t>Мероприятие 4.2. Капитальный ремонт мягкой кровли социального жилого дома "Дом "Ветеран", всего, 
из них:</t>
  </si>
  <si>
    <t>п.11 приложения 1</t>
  </si>
  <si>
    <t>п.4, 5 приложения 1</t>
  </si>
  <si>
    <t xml:space="preserve"> </t>
  </si>
  <si>
    <t>Мероприятие 26. Организация уличного освещения в городе Асбесте и поселке Белокаменный, всего, 
из них:</t>
  </si>
  <si>
    <t>Мероприятие 27. Организация и содержание цветников, всего, 
из них:</t>
  </si>
  <si>
    <t>Мероприятие 28. Содержание и обустройство мест массового отдыха Асбестовского городского округа, всего, 
из них:</t>
  </si>
  <si>
    <t>Мероприятие 29. Сбор, вывоз и размещение мусора с несанкционированных свалок, всего, 
из них:</t>
  </si>
  <si>
    <t>Мероприятие 31. Субсидии на возмещение расходов, связанных с предоставлением услуг по проведению субботников, всего, 
из них:</t>
  </si>
  <si>
    <t>Мероприятие 46. Обеспечение противопаводковых мер в области использования охраны водных объектов и гидротехнических сооружений, всего, 
из них:</t>
  </si>
  <si>
    <t>Мероприятие 8.1. Разработка и актуализация программы комплексного развития систем коммунальной инфраструктуры Асбестовского городского округа, всего, 
из них:</t>
  </si>
  <si>
    <t>Мероприятие 19.1. Субсидии на организацию мероприятий по охране окружающей среды, всего, 
из них</t>
  </si>
  <si>
    <t>Мероприятие 19.   Разработка и экспертиза проектно-сметной документации   на строительство системы хозяйственно-питьевого водоснабжения в п.Белокаменный,    всего, 
из них</t>
  </si>
  <si>
    <t>Мероприятие 18. Внедрение системы управления комплексом водоотведения, всего, 
из них</t>
  </si>
  <si>
    <t>Мероприятие 2.1. Переселение граждан из аварийного и ветхого жилищного фонда, всего, 
из них:</t>
  </si>
  <si>
    <t>Мероприятие 32.1. Разработка и утверждение схемы генеральной очистки населенных пунктов Асбестовского городского округа, всего, 
из них:</t>
  </si>
  <si>
    <t>п.11.2 приложения 1</t>
  </si>
  <si>
    <t>п.15 приложения 1</t>
  </si>
  <si>
    <t xml:space="preserve"> п. 20 приложения 1</t>
  </si>
  <si>
    <t xml:space="preserve"> п. 21.1 приложения 1</t>
  </si>
  <si>
    <t>п. 21 приложения 1</t>
  </si>
  <si>
    <t>пп 23, 24  приложения 1</t>
  </si>
  <si>
    <t>п.п.26, 28 приложения 1</t>
  </si>
  <si>
    <t>п.27 приложения 1</t>
  </si>
  <si>
    <t>п.31 приложения 1</t>
  </si>
  <si>
    <t>п. 55.2 приложения 1</t>
  </si>
  <si>
    <t>п.п. 63, 67, 68 приложения 1</t>
  </si>
  <si>
    <t>п. 185 приложения 1</t>
  </si>
  <si>
    <t>п. 189 приложения 1</t>
  </si>
  <si>
    <t>п. 183 приложения 1</t>
  </si>
  <si>
    <t>п.п.178, 179 приложения 1</t>
  </si>
  <si>
    <t>п. 68, 69 приложения 1</t>
  </si>
  <si>
    <t>п. 63 приложения 1</t>
  </si>
  <si>
    <t>п.п. 61, 65, 66 приложения 1</t>
  </si>
  <si>
    <t>п.п. 67, 68 приложения 1</t>
  </si>
  <si>
    <t>п.п. 63, 76-100 приложения 1</t>
  </si>
  <si>
    <t>п.п. 62, 103 приложения 1</t>
  </si>
  <si>
    <t>п.п. 61, 67, 68 приложения 1</t>
  </si>
  <si>
    <t>п.п. 119, 120 приложения 1</t>
  </si>
  <si>
    <t>п.п.60-63, 121-153 приложения 1</t>
  </si>
  <si>
    <t>п. 46 приложения 1</t>
  </si>
  <si>
    <t>п.48
приложения 1</t>
  </si>
  <si>
    <t>п.48 приложения 1</t>
  </si>
  <si>
    <t>пп 43,44 приложения 1</t>
  </si>
  <si>
    <t>п. 37 приложения 1</t>
  </si>
  <si>
    <t>п.39 приложения 1</t>
  </si>
  <si>
    <t>п.п.  50, 51  приложения 1</t>
  </si>
  <si>
    <t>п.п. 32, 33 приложения 1</t>
  </si>
  <si>
    <t xml:space="preserve"> п. 67, 68, 71, 72 приложения 1</t>
  </si>
  <si>
    <t xml:space="preserve"> п. 25, 27, 170 приложения 1</t>
  </si>
  <si>
    <t>п.п.169, 170 приложения 1</t>
  </si>
  <si>
    <t>п.п.15, 69, 72, 73, 74 приложения 1</t>
  </si>
  <si>
    <t>п. 169 приложения 1</t>
  </si>
  <si>
    <t>пп 16, 17, 169, 170 приложения 1</t>
  </si>
  <si>
    <t>36.1</t>
  </si>
  <si>
    <t>36.2</t>
  </si>
  <si>
    <t>36.3</t>
  </si>
  <si>
    <t>36.4</t>
  </si>
  <si>
    <t>44.1</t>
  </si>
  <si>
    <t>44.2</t>
  </si>
  <si>
    <t>44.3</t>
  </si>
  <si>
    <t>44.4</t>
  </si>
  <si>
    <t>44.5</t>
  </si>
  <si>
    <t>44.6</t>
  </si>
  <si>
    <t>44.7</t>
  </si>
  <si>
    <t>44.8</t>
  </si>
  <si>
    <t>80.1</t>
  </si>
  <si>
    <t>80.2</t>
  </si>
  <si>
    <t>80.3</t>
  </si>
  <si>
    <t>80.4</t>
  </si>
  <si>
    <t>124.1</t>
  </si>
  <si>
    <t>124.2</t>
  </si>
  <si>
    <t>124.3</t>
  </si>
  <si>
    <t>124.4</t>
  </si>
  <si>
    <t>192.1</t>
  </si>
  <si>
    <t>192.2</t>
  </si>
  <si>
    <t>192.3</t>
  </si>
  <si>
    <t>192.4</t>
  </si>
  <si>
    <t>242.1</t>
  </si>
  <si>
    <t>242.2</t>
  </si>
  <si>
    <t>242.3</t>
  </si>
  <si>
    <t>242.4</t>
  </si>
  <si>
    <t>145.1</t>
  </si>
  <si>
    <t>145.2</t>
  </si>
  <si>
    <t>145.3</t>
  </si>
  <si>
    <t>145.4</t>
  </si>
  <si>
    <t>145.5</t>
  </si>
  <si>
    <t>145.6</t>
  </si>
  <si>
    <t>145.7</t>
  </si>
  <si>
    <t>145.8</t>
  </si>
  <si>
    <t>145.9</t>
  </si>
  <si>
    <t>145.10</t>
  </si>
  <si>
    <t>ПОДПРОГРАММА 6. "Обеспечение реализации муниципальной программы"</t>
  </si>
  <si>
    <t>п. 53, 54 приложения 1</t>
  </si>
  <si>
    <t>1.1 Бюджетные инвестиции в объекты капитального строительства</t>
  </si>
  <si>
    <t>ВСЕГО ПО ПОДПРОГРАММЕ  8, 
В ТОМ ЧИСЛЕ</t>
  </si>
  <si>
    <t>п.п. 193, 194 приложение 1</t>
  </si>
  <si>
    <t>п.196 приложение 1</t>
  </si>
  <si>
    <t>242.5</t>
  </si>
  <si>
    <t>242.6</t>
  </si>
  <si>
    <t>242.7</t>
  </si>
  <si>
    <t>242.8</t>
  </si>
  <si>
    <t>Мероприятие 48. Комплексное благоустройство дворовых территорий многоквартирных домов, всего,
из них:</t>
  </si>
  <si>
    <t>Мероприятие 42.2. 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освещения, всего, 
из них</t>
  </si>
  <si>
    <t>Мероприятие 13. Модернизация водопроводных сетей  с применением новых технологий и материалов, всего, 
из них</t>
  </si>
  <si>
    <t>Мероприятие 49. Комплексное благоустройство общественных территорий, всего,
из них:</t>
  </si>
  <si>
    <t>Разработка, корректировка и экспертиза проектно-сметной документации</t>
  </si>
  <si>
    <t>Благоустройство сквера  ул. Мира, всего,
из них:</t>
  </si>
  <si>
    <t>Благоустройство дворовой территории, образованной многоквартирными домами ул.Махнева,9, ул. Калинина, 43/1, ул. Физкультурников ,28
из них:</t>
  </si>
  <si>
    <t>ПОДПРОГРАММА 8. "Формирование современной городской среды на территории Асбестовского городского округа"</t>
  </si>
  <si>
    <t>п.33.2 , 33.3 приложения 1</t>
  </si>
  <si>
    <t>п. 41 приложения 1</t>
  </si>
  <si>
    <t>п.41,  55 приложения 1</t>
  </si>
  <si>
    <t>2021 год</t>
  </si>
  <si>
    <t>2022 год</t>
  </si>
  <si>
    <t>2023 год</t>
  </si>
  <si>
    <t>2024 год</t>
  </si>
  <si>
    <t xml:space="preserve">План мереприятий по выполнению муниципальной программы«Развитие жилищно-коммунального хозяйства и  повышение энергетической эффективности в Асбестовском городском округе до 2024 года» </t>
  </si>
  <si>
    <t xml:space="preserve">к  муниципальной программе «Развитие жилищно-коммунального хозяйства  и повышение энергетической эффективности в Асбестовском городском округе до 2020 года», утвержденную постановлением администрации Асбестовского городского округа от 05.12.2013 № 778-ПА»  </t>
  </si>
  <si>
    <t>Мероприятие 4.3. Установка противопожарной сигнализации в  социальном жилом доме "Дом "Ветеран", всего, 
из них: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</si>
  <si>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</si>
  <si>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</si>
  <si>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</si>
  <si>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</si>
  <si>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</si>
  <si>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</si>
  <si>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</si>
  <si>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</si>
  <si>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Мероприятие 4.4. Установка приборов учета воды и электроэнергии в жилых помещениях  социального жилого дома "Дом "Ветеран", всего, 
из них:</t>
  </si>
  <si>
    <t>48.1</t>
  </si>
  <si>
    <t>48.2</t>
  </si>
  <si>
    <t>48.3</t>
  </si>
  <si>
    <t>48.4</t>
  </si>
  <si>
    <t>Мероприятие 5.1 Расходы  на капитальный ремонт жилого дома, находящегося в муниципальной собственности, всего, 
из них:</t>
  </si>
  <si>
    <t>140.1</t>
  </si>
  <si>
    <t>140.2</t>
  </si>
  <si>
    <t>140.3</t>
  </si>
  <si>
    <t>140.4</t>
  </si>
  <si>
    <t>Мероприятие 23.1 Корректировка рабочего проекта полигона твердых бытовых отходов, всего, 
из них:</t>
  </si>
  <si>
    <t>Мероприятие 23.1 Приобретение дизельного генератора для использования при возникновении аварийных ситуаций для котельной пос. Белокаменный, всего, 
из них:</t>
  </si>
  <si>
    <t>140.5</t>
  </si>
  <si>
    <t>140.6</t>
  </si>
  <si>
    <t>140.7</t>
  </si>
  <si>
    <t>140.8</t>
  </si>
  <si>
    <t>Мероприятие 23.2 Разработка проекта инженерно-технических средств охраны газовой котельной п. Белокаменный , всего, 
из них:</t>
  </si>
  <si>
    <t>140.9</t>
  </si>
  <si>
    <t>140.10</t>
  </si>
  <si>
    <t>140.11</t>
  </si>
  <si>
    <t>140.12</t>
  </si>
  <si>
    <t>Мероприятие 23.3 Замена пожарных гидрантов, всего, 
из них:</t>
  </si>
  <si>
    <t>192.5</t>
  </si>
  <si>
    <t>192.6</t>
  </si>
  <si>
    <t>192.7</t>
  </si>
  <si>
    <t>Мероприятие 32.2. Приобретение техники (машин и оборудования), всего, 
из них:</t>
  </si>
  <si>
    <t>192.9</t>
  </si>
  <si>
    <t>192.10</t>
  </si>
  <si>
    <t>192.11</t>
  </si>
  <si>
    <t>192.12</t>
  </si>
  <si>
    <t>Мероприятие 32.3.Обустройство контейнерных площадок, всего, 
из них:</t>
  </si>
  <si>
    <t>Мероприятие 4.3. Приобретение приборов учета воды и электроэнергии в  социальный жилой дом "Дом "Ветеран", всего, 
из них:</t>
  </si>
  <si>
    <t>Мероприятие 4.4. Приобретение электрических плит в  социальный жилой дом "Дом "Ветеран", всего, 
из них:</t>
  </si>
  <si>
    <t>Мероприятие 23.3 Разработка проекта инженерно-технических средств охраны газовой котельной п. Белокаменный , всего, 
из них:</t>
  </si>
  <si>
    <t>Мероприятие 23.2 Приобретение дизельного генератора для использования при возникновении аварийных ситуаций , всего, 
из них:</t>
  </si>
  <si>
    <t>Мероприятие 23.4 Приобретение пожарных гидрантов, всего, 
из них:</t>
  </si>
  <si>
    <t xml:space="preserve">к  муниципальной программе «Развитие жилищно-коммунального хозяйства  и повышение энергетической эффективности в Асбестовском городском округе до 2024 года», утвержденную постановлением администрации Асбестовского городского округа от 05.12.2013 № 778-ПА»  </t>
  </si>
  <si>
    <t>п. 9.1 приложения 1</t>
  </si>
  <si>
    <t>п. 9.2 приложения 1</t>
  </si>
  <si>
    <t>п. 21.2 приложения 1</t>
  </si>
  <si>
    <t>п. 21.3 приложения 1</t>
  </si>
  <si>
    <t>п. 15 приложения 1</t>
  </si>
  <si>
    <t>п. 41.1  приложения 1</t>
  </si>
  <si>
    <t>п. 41.2  приложения 1</t>
  </si>
  <si>
    <t>Приложение № 2</t>
  </si>
  <si>
    <t>Мероприятие 23.1 Приобретение дизельного генератора для использования при возникновении аварийных ситуаций , всего, 
из них:</t>
  </si>
  <si>
    <t>Мероприятие 23.3 Приобретение пожарных гидрантов, всего, 
из них: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</si>
</sst>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 applyAlignment="1">
      <alignment vertical="top" wrapText="1"/>
    </xf>
    <xf numFmtId="0" fontId="0" fillId="8" borderId="0" xfId="0" applyFill="1"/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"/>
    </xf>
    <xf numFmtId="164" fontId="2" fillId="8" borderId="1" xfId="0" applyNumberFormat="1" applyFont="1" applyFill="1" applyBorder="1" applyAlignment="1">
      <alignment horizontal="right" vertical="top"/>
    </xf>
    <xf numFmtId="164" fontId="1" fillId="8" borderId="1" xfId="0" applyNumberFormat="1" applyFont="1" applyFill="1" applyBorder="1" applyAlignment="1">
      <alignment horizontal="right" vertical="top"/>
    </xf>
    <xf numFmtId="164" fontId="2" fillId="8" borderId="1" xfId="0" applyNumberFormat="1" applyFont="1" applyFill="1" applyBorder="1"/>
    <xf numFmtId="0" fontId="2" fillId="8" borderId="1" xfId="0" applyFont="1" applyFill="1" applyBorder="1" applyAlignment="1">
      <alignment horizontal="left" vertical="top" wrapText="1"/>
    </xf>
    <xf numFmtId="164" fontId="2" fillId="8" borderId="1" xfId="0" applyNumberFormat="1" applyFont="1" applyFill="1" applyBorder="1" applyAlignment="1">
      <alignment vertical="top" wrapText="1"/>
    </xf>
    <xf numFmtId="164" fontId="2" fillId="8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8" borderId="0" xfId="0" applyFill="1" applyAlignment="1">
      <alignment vertical="top"/>
    </xf>
    <xf numFmtId="164" fontId="2" fillId="9" borderId="1" xfId="0" applyNumberFormat="1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"/>
    </xf>
    <xf numFmtId="164" fontId="2" fillId="9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 indent="3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1" fillId="9" borderId="0" xfId="0" applyNumberFormat="1" applyFont="1" applyFill="1" applyBorder="1" applyAlignment="1">
      <alignment horizontal="right" vertical="top"/>
    </xf>
    <xf numFmtId="0" fontId="0" fillId="9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vertical="top" wrapText="1" indent="3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\&#1052;&#1055;%20&#1046;&#1050;&#1061;%20&#1072;&#1074;&#1075;&#1091;&#1089;&#1090;%202018\&#1087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07.2014"/>
      <sheetName val="Лист2"/>
      <sheetName val="Лист3"/>
    </sheetNames>
    <sheetDataSet>
      <sheetData sheetId="0">
        <row r="1">
          <cell r="H1" t="str">
            <v xml:space="preserve">Приложение №1  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view="pageBreakPreview" topLeftCell="A4" zoomScaleSheetLayoutView="100" workbookViewId="0">
      <selection activeCell="K66" sqref="K66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9" width="10.85546875" style="28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86" t="str">
        <f>'[1]02.07.2014'!H1</f>
        <v xml:space="preserve">Приложение №1   </v>
      </c>
      <c r="I1" s="86"/>
      <c r="J1" s="86"/>
      <c r="K1" s="86"/>
      <c r="L1" s="86"/>
      <c r="M1" s="86"/>
      <c r="N1" s="86"/>
      <c r="O1" s="86"/>
    </row>
    <row r="2" spans="1:18" ht="84.75" customHeight="1">
      <c r="A2" s="21"/>
      <c r="B2" s="21"/>
      <c r="C2" s="21"/>
      <c r="D2" s="21"/>
      <c r="E2" s="21"/>
      <c r="F2" s="21"/>
      <c r="G2" s="21"/>
      <c r="H2" s="87" t="s">
        <v>205</v>
      </c>
      <c r="I2" s="87"/>
      <c r="J2" s="87"/>
      <c r="K2" s="87"/>
      <c r="L2" s="87"/>
      <c r="M2" s="87"/>
      <c r="N2" s="87"/>
      <c r="O2" s="87"/>
    </row>
    <row r="3" spans="1:18" ht="21.75" customHeight="1">
      <c r="A3" s="2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8" ht="39.75" customHeight="1">
      <c r="A4" s="21"/>
      <c r="B4" s="85" t="s">
        <v>204</v>
      </c>
      <c r="C4" s="85"/>
      <c r="D4" s="85"/>
      <c r="E4" s="85"/>
      <c r="F4" s="85"/>
      <c r="G4" s="85"/>
      <c r="H4" s="85"/>
      <c r="I4" s="85"/>
      <c r="J4" s="85"/>
      <c r="K4" s="50"/>
      <c r="L4" s="50"/>
      <c r="M4" s="50"/>
      <c r="N4" s="50"/>
      <c r="O4" s="4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81" t="s">
        <v>0</v>
      </c>
      <c r="B6" s="81" t="s">
        <v>1</v>
      </c>
      <c r="C6" s="78" t="s">
        <v>74</v>
      </c>
      <c r="D6" s="79"/>
      <c r="E6" s="79"/>
      <c r="F6" s="79"/>
      <c r="G6" s="79"/>
      <c r="H6" s="79"/>
      <c r="I6" s="79"/>
      <c r="J6" s="79"/>
      <c r="K6" s="82"/>
      <c r="L6" s="82"/>
      <c r="M6" s="82"/>
      <c r="N6" s="83"/>
      <c r="O6" s="81" t="s">
        <v>10</v>
      </c>
      <c r="P6" s="1"/>
      <c r="Q6" s="1"/>
      <c r="R6" s="1"/>
    </row>
    <row r="7" spans="1:18" ht="53.25" customHeight="1">
      <c r="A7" s="81"/>
      <c r="B7" s="81"/>
      <c r="C7" s="30" t="s">
        <v>2</v>
      </c>
      <c r="D7" s="30" t="s">
        <v>3</v>
      </c>
      <c r="E7" s="30" t="s">
        <v>4</v>
      </c>
      <c r="F7" s="30" t="s">
        <v>5</v>
      </c>
      <c r="G7" s="35" t="s">
        <v>6</v>
      </c>
      <c r="H7" s="30" t="s">
        <v>7</v>
      </c>
      <c r="I7" s="30" t="s">
        <v>8</v>
      </c>
      <c r="J7" s="30" t="s">
        <v>9</v>
      </c>
      <c r="K7" s="49" t="s">
        <v>200</v>
      </c>
      <c r="L7" s="49" t="s">
        <v>201</v>
      </c>
      <c r="M7" s="49" t="s">
        <v>202</v>
      </c>
      <c r="N7" s="49" t="s">
        <v>203</v>
      </c>
      <c r="O7" s="81"/>
      <c r="P7" s="1"/>
      <c r="Q7" s="1"/>
      <c r="R7" s="1"/>
    </row>
    <row r="8" spans="1:18">
      <c r="A8" s="30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34">
        <v>7</v>
      </c>
      <c r="H8" s="29">
        <v>8</v>
      </c>
      <c r="I8" s="29">
        <v>9</v>
      </c>
      <c r="J8" s="29">
        <v>10</v>
      </c>
      <c r="K8" s="48">
        <v>11</v>
      </c>
      <c r="L8" s="48">
        <v>12</v>
      </c>
      <c r="M8" s="48">
        <v>13</v>
      </c>
      <c r="N8" s="48">
        <v>14</v>
      </c>
      <c r="O8" s="29">
        <v>15</v>
      </c>
      <c r="P8" s="1"/>
      <c r="Q8" s="1"/>
      <c r="R8" s="1"/>
    </row>
    <row r="9" spans="1:18" ht="33.75" customHeight="1">
      <c r="A9" s="30">
        <v>1</v>
      </c>
      <c r="B9" s="11" t="s">
        <v>11</v>
      </c>
      <c r="C9" s="12">
        <f>SUM(D9:J9)</f>
        <v>916755.70000000007</v>
      </c>
      <c r="D9" s="12">
        <f t="shared" ref="D9:E9" si="0">SUM(D10:D13)</f>
        <v>142384</v>
      </c>
      <c r="E9" s="12">
        <f t="shared" si="0"/>
        <v>89462.7</v>
      </c>
      <c r="F9" s="12">
        <f t="shared" ref="F9" si="1">SUM(F10:F13)</f>
        <v>102651.4</v>
      </c>
      <c r="G9" s="12">
        <f t="shared" ref="G9:N9" si="2">SUM(G10:G13)</f>
        <v>103919.4</v>
      </c>
      <c r="H9" s="12">
        <f t="shared" si="2"/>
        <v>155370.5</v>
      </c>
      <c r="I9" s="12">
        <f t="shared" si="2"/>
        <v>199157.8</v>
      </c>
      <c r="J9" s="12">
        <f t="shared" si="2"/>
        <v>123809.9</v>
      </c>
      <c r="K9" s="12">
        <f t="shared" si="2"/>
        <v>128037.2</v>
      </c>
      <c r="L9" s="12">
        <f t="shared" si="2"/>
        <v>128037.2</v>
      </c>
      <c r="M9" s="12">
        <f t="shared" si="2"/>
        <v>117360.2</v>
      </c>
      <c r="N9" s="12">
        <f t="shared" si="2"/>
        <v>117360.2</v>
      </c>
      <c r="O9" s="11"/>
      <c r="P9" s="1"/>
      <c r="Q9" s="1"/>
      <c r="R9" s="1"/>
    </row>
    <row r="10" spans="1:18">
      <c r="A10" s="30">
        <v>2</v>
      </c>
      <c r="B10" s="11" t="s">
        <v>12</v>
      </c>
      <c r="C10" s="12">
        <f t="shared" ref="C10:C22" si="3">SUM(D10:J10)</f>
        <v>659702.89999999991</v>
      </c>
      <c r="D10" s="12">
        <f t="shared" ref="D10:E10" si="4">SUM(D15+D19)</f>
        <v>101726.69999999998</v>
      </c>
      <c r="E10" s="12">
        <f t="shared" si="4"/>
        <v>58135.1</v>
      </c>
      <c r="F10" s="12">
        <f t="shared" ref="F10" si="5">SUM(F15+F19)</f>
        <v>74249.099999999991</v>
      </c>
      <c r="G10" s="12">
        <f t="shared" ref="G10:N10" si="6">SUM(G15+G19)</f>
        <v>83324.299999999988</v>
      </c>
      <c r="H10" s="12">
        <f t="shared" si="6"/>
        <v>94237.89999999998</v>
      </c>
      <c r="I10" s="12">
        <f t="shared" si="6"/>
        <v>134584</v>
      </c>
      <c r="J10" s="12">
        <f t="shared" si="6"/>
        <v>113445.79999999999</v>
      </c>
      <c r="K10" s="12">
        <f t="shared" si="6"/>
        <v>117500.9</v>
      </c>
      <c r="L10" s="12">
        <f t="shared" si="6"/>
        <v>117500.9</v>
      </c>
      <c r="M10" s="12">
        <f t="shared" si="6"/>
        <v>106823.9</v>
      </c>
      <c r="N10" s="12">
        <f t="shared" si="6"/>
        <v>106823.9</v>
      </c>
      <c r="O10" s="11"/>
      <c r="P10" s="1"/>
      <c r="Q10" s="1"/>
      <c r="R10" s="1"/>
    </row>
    <row r="11" spans="1:18">
      <c r="A11" s="30">
        <v>3</v>
      </c>
      <c r="B11" s="11" t="s">
        <v>30</v>
      </c>
      <c r="C11" s="12">
        <f t="shared" si="3"/>
        <v>1063.4000000000001</v>
      </c>
      <c r="D11" s="12">
        <f t="shared" ref="D11:E11" si="7">D20</f>
        <v>343.6</v>
      </c>
      <c r="E11" s="12">
        <f t="shared" si="7"/>
        <v>402.8</v>
      </c>
      <c r="F11" s="12">
        <f t="shared" ref="F11" si="8">F20</f>
        <v>0</v>
      </c>
      <c r="G11" s="12">
        <f t="shared" ref="G11:N11" si="9">G20</f>
        <v>0</v>
      </c>
      <c r="H11" s="12">
        <f t="shared" si="9"/>
        <v>317</v>
      </c>
      <c r="I11" s="12">
        <f t="shared" si="9"/>
        <v>0</v>
      </c>
      <c r="J11" s="12">
        <f t="shared" si="9"/>
        <v>0</v>
      </c>
      <c r="K11" s="12">
        <f t="shared" si="9"/>
        <v>0</v>
      </c>
      <c r="L11" s="12">
        <f t="shared" si="9"/>
        <v>0</v>
      </c>
      <c r="M11" s="12">
        <f t="shared" si="9"/>
        <v>0</v>
      </c>
      <c r="N11" s="12">
        <f t="shared" si="9"/>
        <v>0</v>
      </c>
      <c r="O11" s="11"/>
      <c r="P11" s="1"/>
      <c r="Q11" s="1"/>
      <c r="R11" s="1"/>
    </row>
    <row r="12" spans="1:18">
      <c r="A12" s="30">
        <v>4</v>
      </c>
      <c r="B12" s="11" t="s">
        <v>13</v>
      </c>
      <c r="C12" s="12">
        <f t="shared" si="3"/>
        <v>81210.8</v>
      </c>
      <c r="D12" s="12">
        <f t="shared" ref="D12:E12" si="10">SUM(D16+D21)</f>
        <v>17921.5</v>
      </c>
      <c r="E12" s="12">
        <f t="shared" si="10"/>
        <v>9676.5999999999985</v>
      </c>
      <c r="F12" s="12">
        <f t="shared" ref="F12:F13" si="11">SUM(F16+F21)</f>
        <v>4258.5</v>
      </c>
      <c r="G12" s="12">
        <f t="shared" ref="G12:N12" si="12">SUM(G16+G21)</f>
        <v>13987.3</v>
      </c>
      <c r="H12" s="12">
        <f t="shared" si="12"/>
        <v>11092.999999999998</v>
      </c>
      <c r="I12" s="12">
        <f t="shared" si="12"/>
        <v>22754.6</v>
      </c>
      <c r="J12" s="12">
        <f t="shared" si="12"/>
        <v>1519.3</v>
      </c>
      <c r="K12" s="12">
        <f t="shared" si="12"/>
        <v>1519.3</v>
      </c>
      <c r="L12" s="12">
        <f t="shared" si="12"/>
        <v>1519.3</v>
      </c>
      <c r="M12" s="12">
        <f t="shared" si="12"/>
        <v>1519.3</v>
      </c>
      <c r="N12" s="12">
        <f t="shared" si="12"/>
        <v>1519.3</v>
      </c>
      <c r="O12" s="11"/>
      <c r="P12" s="1"/>
      <c r="Q12" s="1"/>
      <c r="R12" s="1"/>
    </row>
    <row r="13" spans="1:18">
      <c r="A13" s="30">
        <v>5</v>
      </c>
      <c r="B13" s="11" t="s">
        <v>14</v>
      </c>
      <c r="C13" s="12">
        <f t="shared" si="3"/>
        <v>174778.59999999998</v>
      </c>
      <c r="D13" s="12">
        <f t="shared" ref="D13:E13" si="13">SUM(D17+D22)</f>
        <v>22392.2</v>
      </c>
      <c r="E13" s="12">
        <f t="shared" si="13"/>
        <v>21248.2</v>
      </c>
      <c r="F13" s="12">
        <f t="shared" si="11"/>
        <v>24143.8</v>
      </c>
      <c r="G13" s="12">
        <f t="shared" ref="G13:N13" si="14">SUM(G17+G22)</f>
        <v>6607.8</v>
      </c>
      <c r="H13" s="12">
        <f>SUM(H17+H22)</f>
        <v>49722.600000000006</v>
      </c>
      <c r="I13" s="12">
        <f t="shared" si="14"/>
        <v>41819.199999999997</v>
      </c>
      <c r="J13" s="12">
        <f t="shared" si="14"/>
        <v>8844.7999999999993</v>
      </c>
      <c r="K13" s="12">
        <f t="shared" si="14"/>
        <v>9017</v>
      </c>
      <c r="L13" s="12">
        <f t="shared" si="14"/>
        <v>9017</v>
      </c>
      <c r="M13" s="12">
        <f t="shared" si="14"/>
        <v>9017</v>
      </c>
      <c r="N13" s="12">
        <f t="shared" si="14"/>
        <v>9017</v>
      </c>
      <c r="O13" s="11"/>
      <c r="P13" s="1"/>
      <c r="Q13" s="1"/>
      <c r="R13" s="1"/>
    </row>
    <row r="14" spans="1:18">
      <c r="A14" s="30">
        <v>6</v>
      </c>
      <c r="B14" s="11" t="s">
        <v>15</v>
      </c>
      <c r="C14" s="12">
        <f t="shared" si="3"/>
        <v>126399.50000000001</v>
      </c>
      <c r="D14" s="12">
        <f>D203+D87</f>
        <v>33920.100000000006</v>
      </c>
      <c r="E14" s="12">
        <f>E203+E87</f>
        <v>0</v>
      </c>
      <c r="F14" s="12">
        <f>F203+F87</f>
        <v>0</v>
      </c>
      <c r="G14" s="12">
        <f>G203+G87+G388</f>
        <v>0</v>
      </c>
      <c r="H14" s="12">
        <f t="shared" ref="H14:N14" si="15">H203+H87</f>
        <v>51694.100000000006</v>
      </c>
      <c r="I14" s="12">
        <f t="shared" si="15"/>
        <v>40785.300000000003</v>
      </c>
      <c r="J14" s="12">
        <f t="shared" si="15"/>
        <v>0</v>
      </c>
      <c r="K14" s="12">
        <f t="shared" si="15"/>
        <v>0</v>
      </c>
      <c r="L14" s="12">
        <f t="shared" si="15"/>
        <v>0</v>
      </c>
      <c r="M14" s="12">
        <f t="shared" si="15"/>
        <v>0</v>
      </c>
      <c r="N14" s="12">
        <f t="shared" si="15"/>
        <v>0</v>
      </c>
      <c r="O14" s="11"/>
      <c r="P14" s="1"/>
      <c r="Q14" s="1"/>
      <c r="R14" s="1"/>
    </row>
    <row r="15" spans="1:18">
      <c r="A15" s="30">
        <v>7</v>
      </c>
      <c r="B15" s="11" t="s">
        <v>12</v>
      </c>
      <c r="C15" s="12">
        <f t="shared" si="3"/>
        <v>53974.400000000009</v>
      </c>
      <c r="D15" s="12">
        <f t="shared" ref="D15:N15" si="16">D204+D88+D394</f>
        <v>25285.4</v>
      </c>
      <c r="E15" s="12">
        <f t="shared" si="16"/>
        <v>0</v>
      </c>
      <c r="F15" s="12">
        <f t="shared" si="16"/>
        <v>0</v>
      </c>
      <c r="G15" s="12">
        <f t="shared" si="16"/>
        <v>0</v>
      </c>
      <c r="H15" s="12">
        <f t="shared" si="16"/>
        <v>19435.7</v>
      </c>
      <c r="I15" s="12">
        <f t="shared" si="16"/>
        <v>9253.2999999999993</v>
      </c>
      <c r="J15" s="12">
        <f t="shared" si="16"/>
        <v>0</v>
      </c>
      <c r="K15" s="12">
        <f t="shared" si="16"/>
        <v>0</v>
      </c>
      <c r="L15" s="12">
        <f t="shared" si="16"/>
        <v>0</v>
      </c>
      <c r="M15" s="12">
        <f t="shared" si="16"/>
        <v>0</v>
      </c>
      <c r="N15" s="12">
        <f t="shared" si="16"/>
        <v>0</v>
      </c>
      <c r="O15" s="11"/>
      <c r="P15" s="1"/>
      <c r="Q15" s="1"/>
      <c r="R15" s="1"/>
    </row>
    <row r="16" spans="1:18">
      <c r="A16" s="30">
        <v>8</v>
      </c>
      <c r="B16" s="11" t="s">
        <v>13</v>
      </c>
      <c r="C16" s="12">
        <f t="shared" si="3"/>
        <v>8634.7000000000007</v>
      </c>
      <c r="D16" s="12">
        <f t="shared" ref="D16:N16" si="17">D205+D89+D395</f>
        <v>8634.7000000000007</v>
      </c>
      <c r="E16" s="12">
        <f t="shared" si="17"/>
        <v>0</v>
      </c>
      <c r="F16" s="12">
        <f t="shared" si="17"/>
        <v>0</v>
      </c>
      <c r="G16" s="12">
        <f t="shared" si="17"/>
        <v>0</v>
      </c>
      <c r="H16" s="12">
        <f t="shared" si="17"/>
        <v>0</v>
      </c>
      <c r="I16" s="12">
        <f t="shared" si="17"/>
        <v>0</v>
      </c>
      <c r="J16" s="12">
        <f t="shared" si="17"/>
        <v>0</v>
      </c>
      <c r="K16" s="12">
        <f t="shared" si="17"/>
        <v>0</v>
      </c>
      <c r="L16" s="12">
        <f t="shared" si="17"/>
        <v>0</v>
      </c>
      <c r="M16" s="12">
        <f t="shared" si="17"/>
        <v>0</v>
      </c>
      <c r="N16" s="12">
        <f t="shared" si="17"/>
        <v>0</v>
      </c>
      <c r="O16" s="11"/>
      <c r="P16" s="1"/>
      <c r="Q16" s="1"/>
      <c r="R16" s="1"/>
    </row>
    <row r="17" spans="1:19">
      <c r="A17" s="30">
        <v>9</v>
      </c>
      <c r="B17" s="11" t="s">
        <v>14</v>
      </c>
      <c r="C17" s="12">
        <f t="shared" si="3"/>
        <v>63790.400000000001</v>
      </c>
      <c r="D17" s="12">
        <f t="shared" ref="D17:N17" si="18">D206+D90+D396</f>
        <v>0</v>
      </c>
      <c r="E17" s="12">
        <f t="shared" si="18"/>
        <v>0</v>
      </c>
      <c r="F17" s="12">
        <f t="shared" si="18"/>
        <v>0</v>
      </c>
      <c r="G17" s="12">
        <f t="shared" si="18"/>
        <v>0</v>
      </c>
      <c r="H17" s="12">
        <f t="shared" si="18"/>
        <v>32258.400000000001</v>
      </c>
      <c r="I17" s="12">
        <f t="shared" si="18"/>
        <v>31532</v>
      </c>
      <c r="J17" s="12">
        <f t="shared" si="18"/>
        <v>0</v>
      </c>
      <c r="K17" s="12">
        <f t="shared" si="18"/>
        <v>0</v>
      </c>
      <c r="L17" s="12">
        <f t="shared" si="18"/>
        <v>0</v>
      </c>
      <c r="M17" s="12">
        <f t="shared" si="18"/>
        <v>0</v>
      </c>
      <c r="N17" s="12">
        <f t="shared" si="18"/>
        <v>0</v>
      </c>
      <c r="O17" s="11"/>
      <c r="P17" s="1"/>
      <c r="Q17" s="1"/>
      <c r="R17" s="1"/>
    </row>
    <row r="18" spans="1:19">
      <c r="A18" s="30">
        <v>10</v>
      </c>
      <c r="B18" s="11" t="s">
        <v>16</v>
      </c>
      <c r="C18" s="12">
        <f t="shared" si="3"/>
        <v>790356.20000000007</v>
      </c>
      <c r="D18" s="12">
        <f>SUM(D29+D97+D213+D277+D336+D352+D374)</f>
        <v>108463.9</v>
      </c>
      <c r="E18" s="12">
        <f>SUM(E29+E97+E213+E277+E336+E352+E374)</f>
        <v>89462.700000000012</v>
      </c>
      <c r="F18" s="12">
        <f>SUM(F29+F97+F213+F277+F336+F352+F374)</f>
        <v>102651.40000000001</v>
      </c>
      <c r="G18" s="12">
        <f>SUM(G29+G97+G213+G277+G336+G352+G374+G398)</f>
        <v>103919.4</v>
      </c>
      <c r="H18" s="12">
        <f t="shared" ref="H18:N18" si="19">SUM(H29+H97+H213+H277+H336+H352+H374)</f>
        <v>103676.39999999998</v>
      </c>
      <c r="I18" s="12">
        <f t="shared" si="19"/>
        <v>158372.5</v>
      </c>
      <c r="J18" s="12">
        <f t="shared" si="19"/>
        <v>123809.90000000001</v>
      </c>
      <c r="K18" s="12">
        <f t="shared" si="19"/>
        <v>128037.20000000001</v>
      </c>
      <c r="L18" s="12">
        <f t="shared" si="19"/>
        <v>128037.20000000001</v>
      </c>
      <c r="M18" s="12">
        <f t="shared" si="19"/>
        <v>117360.20000000001</v>
      </c>
      <c r="N18" s="12">
        <f t="shared" si="19"/>
        <v>117360.20000000001</v>
      </c>
      <c r="O18" s="11"/>
      <c r="P18" s="1"/>
      <c r="Q18" s="1"/>
      <c r="R18" s="1"/>
    </row>
    <row r="19" spans="1:19">
      <c r="A19" s="30">
        <v>11</v>
      </c>
      <c r="B19" s="11" t="s">
        <v>12</v>
      </c>
      <c r="C19" s="12">
        <f t="shared" si="3"/>
        <v>605728.5</v>
      </c>
      <c r="D19" s="12">
        <f t="shared" ref="D19:N19" si="20">D30+D98+D214+D278+D338+D353+D375+D399</f>
        <v>76441.299999999988</v>
      </c>
      <c r="E19" s="12">
        <f t="shared" si="20"/>
        <v>58135.1</v>
      </c>
      <c r="F19" s="12">
        <f t="shared" si="20"/>
        <v>74249.099999999991</v>
      </c>
      <c r="G19" s="12">
        <f t="shared" si="20"/>
        <v>83324.299999999988</v>
      </c>
      <c r="H19" s="12">
        <f t="shared" si="20"/>
        <v>74802.199999999983</v>
      </c>
      <c r="I19" s="12">
        <f t="shared" si="20"/>
        <v>125330.7</v>
      </c>
      <c r="J19" s="12">
        <f t="shared" si="20"/>
        <v>113445.79999999999</v>
      </c>
      <c r="K19" s="12">
        <f t="shared" si="20"/>
        <v>117500.9</v>
      </c>
      <c r="L19" s="12">
        <f t="shared" si="20"/>
        <v>117500.9</v>
      </c>
      <c r="M19" s="12">
        <f t="shared" si="20"/>
        <v>106823.9</v>
      </c>
      <c r="N19" s="12">
        <f t="shared" si="20"/>
        <v>106823.9</v>
      </c>
      <c r="O19" s="11"/>
      <c r="P19" s="1"/>
      <c r="Q19" s="1"/>
      <c r="R19" s="1"/>
    </row>
    <row r="20" spans="1:19">
      <c r="A20" s="30">
        <v>12</v>
      </c>
      <c r="B20" s="11" t="s">
        <v>30</v>
      </c>
      <c r="C20" s="12">
        <f t="shared" si="3"/>
        <v>1063.4000000000001</v>
      </c>
      <c r="D20" s="12">
        <f t="shared" ref="D20" si="21">D337</f>
        <v>343.6</v>
      </c>
      <c r="E20" s="12">
        <f t="shared" ref="E20:N20" si="22">E337</f>
        <v>402.8</v>
      </c>
      <c r="F20" s="12">
        <f t="shared" si="22"/>
        <v>0</v>
      </c>
      <c r="G20" s="12">
        <f t="shared" si="22"/>
        <v>0</v>
      </c>
      <c r="H20" s="12">
        <f t="shared" si="22"/>
        <v>317</v>
      </c>
      <c r="I20" s="12">
        <f t="shared" si="22"/>
        <v>0</v>
      </c>
      <c r="J20" s="12">
        <f t="shared" si="22"/>
        <v>0</v>
      </c>
      <c r="K20" s="12">
        <f t="shared" si="22"/>
        <v>0</v>
      </c>
      <c r="L20" s="12">
        <f t="shared" si="22"/>
        <v>0</v>
      </c>
      <c r="M20" s="12">
        <f t="shared" si="22"/>
        <v>0</v>
      </c>
      <c r="N20" s="12">
        <f t="shared" si="22"/>
        <v>0</v>
      </c>
      <c r="O20" s="11"/>
      <c r="P20" s="1"/>
      <c r="Q20" s="1"/>
      <c r="R20" s="1"/>
    </row>
    <row r="21" spans="1:19">
      <c r="A21" s="30">
        <v>13</v>
      </c>
      <c r="B21" s="11" t="s">
        <v>13</v>
      </c>
      <c r="C21" s="12">
        <f t="shared" si="3"/>
        <v>72576.099999999991</v>
      </c>
      <c r="D21" s="12">
        <f t="shared" ref="D21:N21" si="23">D31+D99+D215+D279+D339+D354+D371+D400</f>
        <v>9286.7999999999993</v>
      </c>
      <c r="E21" s="12">
        <f t="shared" si="23"/>
        <v>9676.5999999999985</v>
      </c>
      <c r="F21" s="12">
        <f t="shared" si="23"/>
        <v>4258.5</v>
      </c>
      <c r="G21" s="12">
        <f t="shared" si="23"/>
        <v>13987.3</v>
      </c>
      <c r="H21" s="12">
        <f t="shared" si="23"/>
        <v>11092.999999999998</v>
      </c>
      <c r="I21" s="12">
        <f t="shared" si="23"/>
        <v>22754.6</v>
      </c>
      <c r="J21" s="12">
        <f t="shared" si="23"/>
        <v>1519.3</v>
      </c>
      <c r="K21" s="12">
        <f t="shared" si="23"/>
        <v>1519.3</v>
      </c>
      <c r="L21" s="12">
        <f t="shared" si="23"/>
        <v>1519.3</v>
      </c>
      <c r="M21" s="12">
        <f t="shared" si="23"/>
        <v>1519.3</v>
      </c>
      <c r="N21" s="12">
        <f t="shared" si="23"/>
        <v>1519.3</v>
      </c>
      <c r="O21" s="11"/>
      <c r="P21" s="1"/>
      <c r="Q21" s="1"/>
      <c r="R21" s="1"/>
    </row>
    <row r="22" spans="1:19">
      <c r="A22" s="30">
        <v>14</v>
      </c>
      <c r="B22" s="11" t="s">
        <v>14</v>
      </c>
      <c r="C22" s="12">
        <f t="shared" si="3"/>
        <v>110988.2</v>
      </c>
      <c r="D22" s="12">
        <f t="shared" ref="D22:N22" si="24">D32+D100+D216+D280+D340+D355+D377+D401</f>
        <v>22392.2</v>
      </c>
      <c r="E22" s="12">
        <f t="shared" si="24"/>
        <v>21248.2</v>
      </c>
      <c r="F22" s="12">
        <f t="shared" si="24"/>
        <v>24143.8</v>
      </c>
      <c r="G22" s="12">
        <f t="shared" si="24"/>
        <v>6607.8</v>
      </c>
      <c r="H22" s="12">
        <f t="shared" si="24"/>
        <v>17464.2</v>
      </c>
      <c r="I22" s="12">
        <f t="shared" si="24"/>
        <v>10287.200000000001</v>
      </c>
      <c r="J22" s="12">
        <f t="shared" si="24"/>
        <v>8844.7999999999993</v>
      </c>
      <c r="K22" s="12">
        <f t="shared" si="24"/>
        <v>9017</v>
      </c>
      <c r="L22" s="12">
        <f t="shared" si="24"/>
        <v>9017</v>
      </c>
      <c r="M22" s="12">
        <f t="shared" si="24"/>
        <v>9017</v>
      </c>
      <c r="N22" s="12">
        <f t="shared" si="24"/>
        <v>9017</v>
      </c>
      <c r="O22" s="11"/>
      <c r="P22" s="1"/>
      <c r="Q22" s="1"/>
      <c r="R22" s="1"/>
    </row>
    <row r="23" spans="1:19" s="6" customFormat="1">
      <c r="A23" s="30">
        <v>15</v>
      </c>
      <c r="B23" s="69" t="s">
        <v>33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8"/>
      <c r="Q23" s="8"/>
      <c r="R23" s="8"/>
      <c r="S23" s="9"/>
    </row>
    <row r="24" spans="1:19" s="6" customFormat="1" ht="36" customHeight="1">
      <c r="A24" s="30">
        <v>16</v>
      </c>
      <c r="B24" s="11" t="s">
        <v>45</v>
      </c>
      <c r="C24" s="12">
        <f>SUM(D24:J24)</f>
        <v>167363.79999999999</v>
      </c>
      <c r="D24" s="12">
        <f t="shared" ref="D24:N24" si="25">SUM(D25:D27)</f>
        <v>23407.799999999996</v>
      </c>
      <c r="E24" s="12">
        <f t="shared" si="25"/>
        <v>13966.2</v>
      </c>
      <c r="F24" s="12">
        <f t="shared" si="25"/>
        <v>14731.2</v>
      </c>
      <c r="G24" s="12">
        <f t="shared" si="25"/>
        <v>24798.400000000001</v>
      </c>
      <c r="H24" s="12">
        <f t="shared" si="25"/>
        <v>26769.699999999997</v>
      </c>
      <c r="I24" s="12">
        <f t="shared" si="25"/>
        <v>24324</v>
      </c>
      <c r="J24" s="12">
        <f t="shared" si="25"/>
        <v>39366.499999999993</v>
      </c>
      <c r="K24" s="12">
        <f t="shared" si="25"/>
        <v>40941.100000000006</v>
      </c>
      <c r="L24" s="12">
        <f t="shared" si="25"/>
        <v>40941.100000000006</v>
      </c>
      <c r="M24" s="12">
        <f t="shared" si="25"/>
        <v>40941.100000000006</v>
      </c>
      <c r="N24" s="12">
        <f t="shared" si="25"/>
        <v>40941.100000000006</v>
      </c>
      <c r="O24" s="11"/>
      <c r="P24" s="8"/>
      <c r="Q24" s="8"/>
      <c r="R24" s="8"/>
      <c r="S24" s="9"/>
    </row>
    <row r="25" spans="1:19" s="6" customFormat="1">
      <c r="A25" s="30">
        <v>17</v>
      </c>
      <c r="B25" s="11" t="s">
        <v>12</v>
      </c>
      <c r="C25" s="12">
        <f>SUM(D25:J25)</f>
        <v>133340.5</v>
      </c>
      <c r="D25" s="12">
        <f t="shared" ref="D25:N27" si="26">D30</f>
        <v>14147.3</v>
      </c>
      <c r="E25" s="12">
        <f t="shared" si="26"/>
        <v>4288.8</v>
      </c>
      <c r="F25" s="12">
        <f t="shared" si="26"/>
        <v>14731.2</v>
      </c>
      <c r="G25" s="12">
        <f t="shared" si="26"/>
        <v>18198.400000000001</v>
      </c>
      <c r="H25" s="12">
        <f t="shared" si="26"/>
        <v>18284.3</v>
      </c>
      <c r="I25" s="12">
        <f t="shared" si="26"/>
        <v>24324</v>
      </c>
      <c r="J25" s="12">
        <f t="shared" si="26"/>
        <v>39366.499999999993</v>
      </c>
      <c r="K25" s="12">
        <f t="shared" si="26"/>
        <v>40941.100000000006</v>
      </c>
      <c r="L25" s="12">
        <f t="shared" si="26"/>
        <v>40941.100000000006</v>
      </c>
      <c r="M25" s="12">
        <f t="shared" si="26"/>
        <v>40941.100000000006</v>
      </c>
      <c r="N25" s="12">
        <f t="shared" si="26"/>
        <v>40941.100000000006</v>
      </c>
      <c r="O25" s="11"/>
      <c r="P25" s="8"/>
      <c r="Q25" s="8"/>
      <c r="R25" s="8"/>
      <c r="S25" s="9"/>
    </row>
    <row r="26" spans="1:19" s="6" customFormat="1">
      <c r="A26" s="30">
        <v>18</v>
      </c>
      <c r="B26" s="11" t="s">
        <v>13</v>
      </c>
      <c r="C26" s="12">
        <f>SUM(D26:J26)</f>
        <v>31905.199999999997</v>
      </c>
      <c r="D26" s="12">
        <f t="shared" si="26"/>
        <v>8409.9</v>
      </c>
      <c r="E26" s="12">
        <f t="shared" si="26"/>
        <v>8409.9</v>
      </c>
      <c r="F26" s="12">
        <f t="shared" si="26"/>
        <v>0</v>
      </c>
      <c r="G26" s="12">
        <f t="shared" si="26"/>
        <v>6600</v>
      </c>
      <c r="H26" s="12">
        <f t="shared" si="26"/>
        <v>8485.4</v>
      </c>
      <c r="I26" s="12">
        <f t="shared" si="26"/>
        <v>0</v>
      </c>
      <c r="J26" s="12">
        <f t="shared" si="26"/>
        <v>0</v>
      </c>
      <c r="K26" s="12">
        <f t="shared" si="26"/>
        <v>0</v>
      </c>
      <c r="L26" s="12">
        <f t="shared" si="26"/>
        <v>0</v>
      </c>
      <c r="M26" s="12">
        <f t="shared" si="26"/>
        <v>0</v>
      </c>
      <c r="N26" s="12">
        <f t="shared" si="26"/>
        <v>0</v>
      </c>
      <c r="O26" s="11"/>
      <c r="P26" s="8"/>
      <c r="Q26" s="8"/>
      <c r="R26" s="8"/>
      <c r="S26" s="9"/>
    </row>
    <row r="27" spans="1:19" s="6" customFormat="1">
      <c r="A27" s="30">
        <v>19</v>
      </c>
      <c r="B27" s="11" t="s">
        <v>14</v>
      </c>
      <c r="C27" s="12">
        <f>SUM(D27:J27)</f>
        <v>2118.1</v>
      </c>
      <c r="D27" s="13">
        <f t="shared" si="26"/>
        <v>850.6</v>
      </c>
      <c r="E27" s="13">
        <f t="shared" si="26"/>
        <v>1267.5</v>
      </c>
      <c r="F27" s="13">
        <f t="shared" si="26"/>
        <v>0</v>
      </c>
      <c r="G27" s="13">
        <f t="shared" si="26"/>
        <v>0</v>
      </c>
      <c r="H27" s="13">
        <f t="shared" si="26"/>
        <v>0</v>
      </c>
      <c r="I27" s="13">
        <f t="shared" si="26"/>
        <v>0</v>
      </c>
      <c r="J27" s="13">
        <f t="shared" si="26"/>
        <v>0</v>
      </c>
      <c r="K27" s="13">
        <f t="shared" si="26"/>
        <v>0</v>
      </c>
      <c r="L27" s="13">
        <f t="shared" si="26"/>
        <v>0</v>
      </c>
      <c r="M27" s="13">
        <f t="shared" si="26"/>
        <v>0</v>
      </c>
      <c r="N27" s="13">
        <f t="shared" si="26"/>
        <v>0</v>
      </c>
      <c r="O27" s="11"/>
      <c r="P27" s="8"/>
      <c r="Q27" s="8"/>
      <c r="R27" s="8"/>
      <c r="S27" s="9"/>
    </row>
    <row r="28" spans="1:19" s="6" customFormat="1">
      <c r="A28" s="30">
        <v>20</v>
      </c>
      <c r="B28" s="68" t="s">
        <v>26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8"/>
      <c r="Q28" s="8"/>
      <c r="R28" s="8"/>
      <c r="S28" s="9"/>
    </row>
    <row r="29" spans="1:19" s="6" customFormat="1" ht="30">
      <c r="A29" s="30">
        <v>21</v>
      </c>
      <c r="B29" s="11" t="s">
        <v>18</v>
      </c>
      <c r="C29" s="12">
        <f t="shared" ref="C29:C75" si="27">SUM(D29:J29)</f>
        <v>167363.79999999999</v>
      </c>
      <c r="D29" s="12">
        <f t="shared" ref="D29:N29" si="28">SUM(D30:D32)</f>
        <v>23407.799999999996</v>
      </c>
      <c r="E29" s="12">
        <f t="shared" si="28"/>
        <v>13966.2</v>
      </c>
      <c r="F29" s="12">
        <f t="shared" si="28"/>
        <v>14731.2</v>
      </c>
      <c r="G29" s="12">
        <f t="shared" si="28"/>
        <v>24798.400000000001</v>
      </c>
      <c r="H29" s="12">
        <f t="shared" si="28"/>
        <v>26769.699999999997</v>
      </c>
      <c r="I29" s="12">
        <f t="shared" si="28"/>
        <v>24324</v>
      </c>
      <c r="J29" s="12">
        <f t="shared" si="28"/>
        <v>39366.499999999993</v>
      </c>
      <c r="K29" s="12">
        <f t="shared" si="28"/>
        <v>40941.100000000006</v>
      </c>
      <c r="L29" s="12">
        <f t="shared" si="28"/>
        <v>40941.100000000006</v>
      </c>
      <c r="M29" s="12">
        <f t="shared" si="28"/>
        <v>40941.100000000006</v>
      </c>
      <c r="N29" s="12">
        <f t="shared" si="28"/>
        <v>40941.100000000006</v>
      </c>
      <c r="O29" s="11"/>
      <c r="P29" s="8"/>
      <c r="Q29" s="8"/>
      <c r="R29" s="8"/>
      <c r="S29" s="9"/>
    </row>
    <row r="30" spans="1:19" s="6" customFormat="1">
      <c r="A30" s="30">
        <v>22</v>
      </c>
      <c r="B30" s="11" t="s">
        <v>12</v>
      </c>
      <c r="C30" s="12">
        <f t="shared" si="27"/>
        <v>133340.5</v>
      </c>
      <c r="D30" s="12">
        <f>D35+D42+D46+D50+D54+D58+D62+D74</f>
        <v>14147.3</v>
      </c>
      <c r="E30" s="12">
        <f t="shared" ref="E30:H30" si="29">E35+E42+E46+E50+E54+E58+E62+E74</f>
        <v>4288.8</v>
      </c>
      <c r="F30" s="12">
        <f t="shared" si="29"/>
        <v>14731.2</v>
      </c>
      <c r="G30" s="12">
        <f t="shared" si="29"/>
        <v>18198.400000000001</v>
      </c>
      <c r="H30" s="12">
        <f t="shared" si="29"/>
        <v>18284.3</v>
      </c>
      <c r="I30" s="12">
        <f>I35+I42+I46+I50+I54+I58+I62+I74+I66+I70+I78</f>
        <v>24324</v>
      </c>
      <c r="J30" s="12">
        <f>J35+J42+J46+J50+J54+J58+J62+J74+J66+J70+J78</f>
        <v>39366.499999999993</v>
      </c>
      <c r="K30" s="12">
        <f t="shared" ref="K30:N30" si="30">K35+K42+K46+K50+K54+K58+K62+K74+K66+K70+K78</f>
        <v>40941.100000000006</v>
      </c>
      <c r="L30" s="12">
        <f t="shared" si="30"/>
        <v>40941.100000000006</v>
      </c>
      <c r="M30" s="12">
        <f t="shared" si="30"/>
        <v>40941.100000000006</v>
      </c>
      <c r="N30" s="12">
        <f t="shared" si="30"/>
        <v>40941.100000000006</v>
      </c>
      <c r="O30" s="11"/>
      <c r="P30" s="8"/>
      <c r="Q30" s="8"/>
      <c r="R30" s="8"/>
      <c r="S30" s="9"/>
    </row>
    <row r="31" spans="1:19" s="6" customFormat="1">
      <c r="A31" s="30">
        <v>23</v>
      </c>
      <c r="B31" s="11" t="s">
        <v>13</v>
      </c>
      <c r="C31" s="12">
        <f t="shared" si="27"/>
        <v>31905.199999999997</v>
      </c>
      <c r="D31" s="12">
        <f>D37+D43+D47+D51+D55+D59+D63+D75</f>
        <v>8409.9</v>
      </c>
      <c r="E31" s="12">
        <f t="shared" ref="E31:H31" si="31">E37+E43+E47+E51+E55+E59+E63+E75</f>
        <v>8409.9</v>
      </c>
      <c r="F31" s="12">
        <f t="shared" si="31"/>
        <v>0</v>
      </c>
      <c r="G31" s="12">
        <f t="shared" si="31"/>
        <v>6600</v>
      </c>
      <c r="H31" s="12">
        <f t="shared" si="31"/>
        <v>8485.4</v>
      </c>
      <c r="I31" s="12">
        <f>I36+I43+I47+I51+I55+I59+I63+I75+I67+I71+I79</f>
        <v>0</v>
      </c>
      <c r="J31" s="12">
        <f t="shared" ref="J31:N31" si="32">J36+J43+J47+J51+J55+J59+J63+J75+J67+J71+J79</f>
        <v>0</v>
      </c>
      <c r="K31" s="12">
        <f t="shared" si="32"/>
        <v>0</v>
      </c>
      <c r="L31" s="12">
        <f t="shared" si="32"/>
        <v>0</v>
      </c>
      <c r="M31" s="12">
        <f t="shared" si="32"/>
        <v>0</v>
      </c>
      <c r="N31" s="12">
        <f t="shared" si="32"/>
        <v>0</v>
      </c>
      <c r="O31" s="11"/>
      <c r="P31" s="8"/>
      <c r="Q31" s="8"/>
      <c r="R31" s="8"/>
      <c r="S31" s="9"/>
    </row>
    <row r="32" spans="1:19" s="6" customFormat="1">
      <c r="A32" s="30">
        <v>24</v>
      </c>
      <c r="B32" s="11" t="s">
        <v>14</v>
      </c>
      <c r="C32" s="12">
        <f t="shared" si="27"/>
        <v>2118.1</v>
      </c>
      <c r="D32" s="13">
        <f>D39+D44+D48+D52+D56+D60+D64+D80</f>
        <v>850.6</v>
      </c>
      <c r="E32" s="13">
        <f t="shared" ref="E32:H32" si="33">E39+E44+E48+E52+E56+E60+E64+E80</f>
        <v>1267.5</v>
      </c>
      <c r="F32" s="13">
        <f t="shared" si="33"/>
        <v>0</v>
      </c>
      <c r="G32" s="13">
        <f t="shared" si="33"/>
        <v>0</v>
      </c>
      <c r="H32" s="13">
        <f t="shared" si="33"/>
        <v>0</v>
      </c>
      <c r="I32" s="13">
        <f>I37+I44+I48+I52+I56+I60+I64+I76+I68+I72+I80</f>
        <v>0</v>
      </c>
      <c r="J32" s="13">
        <f t="shared" ref="J32:N32" si="34">J37+J44+J48+J52+J56+J60+J64+J76+J68+J72+J80</f>
        <v>0</v>
      </c>
      <c r="K32" s="13">
        <f t="shared" si="34"/>
        <v>0</v>
      </c>
      <c r="L32" s="13">
        <f t="shared" si="34"/>
        <v>0</v>
      </c>
      <c r="M32" s="13">
        <f t="shared" si="34"/>
        <v>0</v>
      </c>
      <c r="N32" s="13">
        <f t="shared" si="34"/>
        <v>0</v>
      </c>
      <c r="O32" s="14"/>
      <c r="P32" s="8"/>
      <c r="Q32" s="8"/>
      <c r="R32" s="8"/>
      <c r="S32" s="9"/>
    </row>
    <row r="33" spans="1:19" s="6" customFormat="1" ht="60">
      <c r="A33" s="30">
        <v>25</v>
      </c>
      <c r="B33" s="11" t="s">
        <v>25</v>
      </c>
      <c r="C33" s="12">
        <f>SUM(D33:J33)</f>
        <v>27382.5</v>
      </c>
      <c r="D33" s="12">
        <f>D35+D37+D39</f>
        <v>17705.099999999999</v>
      </c>
      <c r="E33" s="12">
        <f t="shared" ref="E33:N33" si="35">E35+E37+E39</f>
        <v>9677.4</v>
      </c>
      <c r="F33" s="12">
        <f t="shared" si="35"/>
        <v>0</v>
      </c>
      <c r="G33" s="12">
        <f t="shared" si="35"/>
        <v>0</v>
      </c>
      <c r="H33" s="12">
        <f t="shared" si="35"/>
        <v>0</v>
      </c>
      <c r="I33" s="12">
        <f t="shared" si="35"/>
        <v>0</v>
      </c>
      <c r="J33" s="12">
        <f t="shared" si="35"/>
        <v>0</v>
      </c>
      <c r="K33" s="12">
        <f t="shared" si="35"/>
        <v>0</v>
      </c>
      <c r="L33" s="12">
        <f t="shared" si="35"/>
        <v>0</v>
      </c>
      <c r="M33" s="12">
        <f t="shared" si="35"/>
        <v>0</v>
      </c>
      <c r="N33" s="12">
        <f t="shared" si="35"/>
        <v>0</v>
      </c>
      <c r="O33" s="11" t="s">
        <v>89</v>
      </c>
      <c r="P33" s="8"/>
      <c r="Q33" s="8"/>
      <c r="R33" s="8"/>
      <c r="S33" s="9"/>
    </row>
    <row r="34" spans="1:19" s="6" customFormat="1" ht="30">
      <c r="A34" s="30">
        <v>26</v>
      </c>
      <c r="B34" s="11" t="s">
        <v>73</v>
      </c>
      <c r="C34" s="12">
        <f>SUM(D34:J34)</f>
        <v>8409.9</v>
      </c>
      <c r="D34" s="12">
        <f>D36+D38+D40</f>
        <v>0</v>
      </c>
      <c r="E34" s="12">
        <f t="shared" ref="E34:N34" si="36">E36+E38+E40</f>
        <v>8409.9</v>
      </c>
      <c r="F34" s="12">
        <f t="shared" si="36"/>
        <v>0</v>
      </c>
      <c r="G34" s="12">
        <f t="shared" si="36"/>
        <v>0</v>
      </c>
      <c r="H34" s="12">
        <f t="shared" si="36"/>
        <v>0</v>
      </c>
      <c r="I34" s="12">
        <f t="shared" si="36"/>
        <v>0</v>
      </c>
      <c r="J34" s="12">
        <f t="shared" si="36"/>
        <v>0</v>
      </c>
      <c r="K34" s="12">
        <f t="shared" si="36"/>
        <v>0</v>
      </c>
      <c r="L34" s="12">
        <f t="shared" si="36"/>
        <v>0</v>
      </c>
      <c r="M34" s="12">
        <f t="shared" si="36"/>
        <v>0</v>
      </c>
      <c r="N34" s="12">
        <f t="shared" si="36"/>
        <v>0</v>
      </c>
      <c r="O34" s="11"/>
      <c r="P34" s="8"/>
      <c r="Q34" s="8"/>
      <c r="R34" s="8"/>
      <c r="S34" s="9"/>
    </row>
    <row r="35" spans="1:19" s="6" customFormat="1">
      <c r="A35" s="30">
        <v>27</v>
      </c>
      <c r="B35" s="11" t="s">
        <v>12</v>
      </c>
      <c r="C35" s="12">
        <f t="shared" si="27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30">
      <c r="A36" s="30">
        <v>28</v>
      </c>
      <c r="B36" s="11" t="s">
        <v>73</v>
      </c>
      <c r="C36" s="12">
        <f>SUM(D36:J36)</f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30">
        <v>29</v>
      </c>
      <c r="B37" s="11" t="s">
        <v>13</v>
      </c>
      <c r="C37" s="12">
        <f t="shared" si="27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30">
      <c r="A38" s="30">
        <v>30</v>
      </c>
      <c r="B38" s="11" t="s">
        <v>73</v>
      </c>
      <c r="C38" s="12">
        <f>SUM(D38:J38)</f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30">
        <v>31</v>
      </c>
      <c r="B39" s="11" t="s">
        <v>14</v>
      </c>
      <c r="C39" s="12">
        <f t="shared" si="27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30">
      <c r="A40" s="30">
        <v>32</v>
      </c>
      <c r="B40" s="11" t="s">
        <v>73</v>
      </c>
      <c r="C40" s="12">
        <f>SUM(D40:J40)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90">
      <c r="A41" s="30">
        <v>33</v>
      </c>
      <c r="B41" s="11" t="s">
        <v>34</v>
      </c>
      <c r="C41" s="12">
        <f t="shared" si="27"/>
        <v>39463.800000000003</v>
      </c>
      <c r="D41" s="12">
        <f t="shared" ref="D41:N41" si="37">SUM(D42:D44)</f>
        <v>2857.4</v>
      </c>
      <c r="E41" s="12">
        <f t="shared" si="37"/>
        <v>0</v>
      </c>
      <c r="F41" s="12">
        <f t="shared" si="37"/>
        <v>8956.9</v>
      </c>
      <c r="G41" s="12">
        <f t="shared" si="37"/>
        <v>8652</v>
      </c>
      <c r="H41" s="46">
        <f t="shared" si="37"/>
        <v>6295.7</v>
      </c>
      <c r="I41" s="46">
        <f>SUM(I42:I44)</f>
        <v>6232.5</v>
      </c>
      <c r="J41" s="12">
        <f t="shared" si="37"/>
        <v>6469.3</v>
      </c>
      <c r="K41" s="12">
        <f t="shared" si="37"/>
        <v>6728.1</v>
      </c>
      <c r="L41" s="12">
        <f t="shared" si="37"/>
        <v>6728.1</v>
      </c>
      <c r="M41" s="12">
        <f t="shared" si="37"/>
        <v>6728.1</v>
      </c>
      <c r="N41" s="12">
        <f t="shared" si="37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30">
        <v>34</v>
      </c>
      <c r="B42" s="11" t="s">
        <v>12</v>
      </c>
      <c r="C42" s="12">
        <f t="shared" si="27"/>
        <v>39463.800000000003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30">
        <v>35</v>
      </c>
      <c r="B43" s="11" t="s">
        <v>13</v>
      </c>
      <c r="C43" s="12">
        <f t="shared" si="27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30">
        <v>36</v>
      </c>
      <c r="B44" s="11" t="s">
        <v>14</v>
      </c>
      <c r="C44" s="12">
        <f t="shared" si="27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60">
      <c r="A45" s="30" t="s">
        <v>141</v>
      </c>
      <c r="B45" s="11" t="s">
        <v>101</v>
      </c>
      <c r="C45" s="12">
        <f t="shared" ref="C45:C48" si="38">SUM(D45:J45)</f>
        <v>52836</v>
      </c>
      <c r="D45" s="15">
        <f t="shared" ref="D45:N45" si="39">SUM(D46:D48)</f>
        <v>0</v>
      </c>
      <c r="E45" s="15">
        <f t="shared" si="39"/>
        <v>0</v>
      </c>
      <c r="F45" s="15">
        <f t="shared" si="39"/>
        <v>0</v>
      </c>
      <c r="G45" s="15">
        <f t="shared" si="39"/>
        <v>13201.2</v>
      </c>
      <c r="H45" s="15">
        <f t="shared" si="39"/>
        <v>16970.8</v>
      </c>
      <c r="I45" s="15">
        <f t="shared" si="39"/>
        <v>11120.7</v>
      </c>
      <c r="J45" s="15">
        <f t="shared" si="39"/>
        <v>11543.3</v>
      </c>
      <c r="K45" s="15">
        <f t="shared" si="39"/>
        <v>12005</v>
      </c>
      <c r="L45" s="15">
        <f t="shared" si="39"/>
        <v>12005</v>
      </c>
      <c r="M45" s="15">
        <f t="shared" si="39"/>
        <v>12005</v>
      </c>
      <c r="N45" s="15">
        <f t="shared" si="39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30" t="s">
        <v>142</v>
      </c>
      <c r="B46" s="11" t="s">
        <v>12</v>
      </c>
      <c r="C46" s="12">
        <f t="shared" si="38"/>
        <v>37750.6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30" t="s">
        <v>143</v>
      </c>
      <c r="B47" s="11" t="s">
        <v>13</v>
      </c>
      <c r="C47" s="12">
        <f t="shared" si="38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30" t="s">
        <v>144</v>
      </c>
      <c r="B48" s="11" t="s">
        <v>14</v>
      </c>
      <c r="C48" s="12">
        <f t="shared" si="38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75">
      <c r="A49" s="30">
        <v>37</v>
      </c>
      <c r="B49" s="11" t="s">
        <v>35</v>
      </c>
      <c r="C49" s="12">
        <f t="shared" si="27"/>
        <v>54.1</v>
      </c>
      <c r="D49" s="12">
        <f t="shared" ref="D49:N49" si="40">SUM(D50:D52)</f>
        <v>0</v>
      </c>
      <c r="E49" s="12">
        <f>SUM(E50:E52)</f>
        <v>0</v>
      </c>
      <c r="F49" s="12">
        <f t="shared" si="40"/>
        <v>54.1</v>
      </c>
      <c r="G49" s="12">
        <f t="shared" si="40"/>
        <v>0</v>
      </c>
      <c r="H49" s="12">
        <f t="shared" si="40"/>
        <v>0</v>
      </c>
      <c r="I49" s="12">
        <f t="shared" si="40"/>
        <v>0</v>
      </c>
      <c r="J49" s="12">
        <f t="shared" si="40"/>
        <v>0</v>
      </c>
      <c r="K49" s="12">
        <f t="shared" si="40"/>
        <v>0</v>
      </c>
      <c r="L49" s="12">
        <f t="shared" si="40"/>
        <v>0</v>
      </c>
      <c r="M49" s="12">
        <f t="shared" si="40"/>
        <v>0</v>
      </c>
      <c r="N49" s="12">
        <f t="shared" si="40"/>
        <v>0</v>
      </c>
      <c r="O49" s="11" t="s">
        <v>69</v>
      </c>
      <c r="P49" s="8"/>
      <c r="Q49" s="8"/>
      <c r="R49" s="8"/>
      <c r="S49" s="9"/>
    </row>
    <row r="50" spans="1:19" s="6" customFormat="1">
      <c r="A50" s="31">
        <v>38</v>
      </c>
      <c r="B50" s="11" t="s">
        <v>12</v>
      </c>
      <c r="C50" s="12">
        <f t="shared" si="27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31">
        <v>39</v>
      </c>
      <c r="B51" s="11" t="s">
        <v>13</v>
      </c>
      <c r="C51" s="12">
        <f t="shared" si="27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31">
        <v>40</v>
      </c>
      <c r="B52" s="11" t="s">
        <v>14</v>
      </c>
      <c r="C52" s="12">
        <f t="shared" si="27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90">
      <c r="A53" s="31">
        <v>41</v>
      </c>
      <c r="B53" s="11" t="s">
        <v>36</v>
      </c>
      <c r="C53" s="12">
        <f t="shared" si="27"/>
        <v>26929</v>
      </c>
      <c r="D53" s="12">
        <f t="shared" ref="D53:N53" si="41">SUM(D54:D56)</f>
        <v>1375.3</v>
      </c>
      <c r="E53" s="12">
        <f t="shared" si="41"/>
        <v>2162.5</v>
      </c>
      <c r="F53" s="12">
        <f t="shared" si="41"/>
        <v>1833.1</v>
      </c>
      <c r="G53" s="12">
        <f t="shared" si="41"/>
        <v>813</v>
      </c>
      <c r="H53" s="12">
        <f>SUM(H54:H56)</f>
        <v>999.7</v>
      </c>
      <c r="I53" s="46">
        <f t="shared" si="41"/>
        <v>1735.1</v>
      </c>
      <c r="J53" s="12">
        <f t="shared" si="41"/>
        <v>18010.3</v>
      </c>
      <c r="K53" s="12">
        <f t="shared" si="41"/>
        <v>18730.7</v>
      </c>
      <c r="L53" s="12">
        <f t="shared" si="41"/>
        <v>18730.7</v>
      </c>
      <c r="M53" s="12">
        <f t="shared" si="41"/>
        <v>18730.7</v>
      </c>
      <c r="N53" s="12">
        <f t="shared" si="41"/>
        <v>18730.7</v>
      </c>
      <c r="O53" s="11" t="s">
        <v>69</v>
      </c>
      <c r="P53" s="8"/>
      <c r="Q53" s="8"/>
      <c r="R53" s="8"/>
      <c r="S53" s="9"/>
    </row>
    <row r="54" spans="1:19" s="6" customFormat="1">
      <c r="A54" s="31">
        <v>42</v>
      </c>
      <c r="B54" s="11" t="s">
        <v>12</v>
      </c>
      <c r="C54" s="12">
        <f t="shared" si="27"/>
        <v>26929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18010.3</v>
      </c>
      <c r="K54" s="13">
        <v>18730.7</v>
      </c>
      <c r="L54" s="13">
        <v>18730.7</v>
      </c>
      <c r="M54" s="13">
        <v>18730.7</v>
      </c>
      <c r="N54" s="13">
        <v>18730.7</v>
      </c>
      <c r="O54" s="16"/>
      <c r="P54" s="8"/>
      <c r="Q54" s="8"/>
      <c r="R54" s="8"/>
      <c r="S54" s="9"/>
    </row>
    <row r="55" spans="1:19" s="6" customFormat="1">
      <c r="A55" s="31">
        <v>43</v>
      </c>
      <c r="B55" s="11" t="s">
        <v>13</v>
      </c>
      <c r="C55" s="12">
        <f t="shared" si="27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31">
        <v>44</v>
      </c>
      <c r="B56" s="11" t="s">
        <v>14</v>
      </c>
      <c r="C56" s="12">
        <f t="shared" si="27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75">
      <c r="A57" s="30" t="s">
        <v>145</v>
      </c>
      <c r="B57" s="11" t="s">
        <v>84</v>
      </c>
      <c r="C57" s="12">
        <f t="shared" ref="C57:C64" si="42">SUM(D57:J57)</f>
        <v>189.8</v>
      </c>
      <c r="D57" s="15">
        <f t="shared" ref="D57:N57" si="43">SUM(D58:D60)</f>
        <v>0</v>
      </c>
      <c r="E57" s="15">
        <f t="shared" si="43"/>
        <v>0</v>
      </c>
      <c r="F57" s="15">
        <f t="shared" si="43"/>
        <v>189.8</v>
      </c>
      <c r="G57" s="15">
        <f t="shared" si="43"/>
        <v>0</v>
      </c>
      <c r="H57" s="15">
        <f t="shared" si="43"/>
        <v>0</v>
      </c>
      <c r="I57" s="15">
        <f t="shared" si="43"/>
        <v>0</v>
      </c>
      <c r="J57" s="15">
        <f t="shared" si="43"/>
        <v>0</v>
      </c>
      <c r="K57" s="15">
        <f t="shared" si="43"/>
        <v>0</v>
      </c>
      <c r="L57" s="15">
        <f t="shared" si="43"/>
        <v>0</v>
      </c>
      <c r="M57" s="15">
        <f t="shared" si="43"/>
        <v>0</v>
      </c>
      <c r="N57" s="15">
        <f t="shared" si="43"/>
        <v>0</v>
      </c>
      <c r="O57" s="11" t="s">
        <v>69</v>
      </c>
      <c r="P57" s="8"/>
      <c r="Q57" s="8"/>
      <c r="R57" s="8"/>
      <c r="S57" s="9"/>
    </row>
    <row r="58" spans="1:19" s="6" customFormat="1">
      <c r="A58" s="30" t="s">
        <v>146</v>
      </c>
      <c r="B58" s="11" t="s">
        <v>12</v>
      </c>
      <c r="C58" s="12">
        <f t="shared" si="42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30" t="s">
        <v>147</v>
      </c>
      <c r="B59" s="11" t="s">
        <v>13</v>
      </c>
      <c r="C59" s="12">
        <f t="shared" si="42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30" t="s">
        <v>148</v>
      </c>
      <c r="B60" s="11" t="s">
        <v>14</v>
      </c>
      <c r="C60" s="12">
        <f t="shared" si="42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75">
      <c r="A61" s="30" t="s">
        <v>149</v>
      </c>
      <c r="B61" s="11" t="s">
        <v>87</v>
      </c>
      <c r="C61" s="12">
        <f t="shared" si="42"/>
        <v>1571.1</v>
      </c>
      <c r="D61" s="15">
        <f t="shared" ref="D61:N61" si="44">SUM(D62:D64)</f>
        <v>0</v>
      </c>
      <c r="E61" s="15">
        <f t="shared" si="44"/>
        <v>0</v>
      </c>
      <c r="F61" s="15">
        <f t="shared" si="44"/>
        <v>1571.1</v>
      </c>
      <c r="G61" s="15">
        <f t="shared" si="44"/>
        <v>0</v>
      </c>
      <c r="H61" s="15">
        <f t="shared" si="44"/>
        <v>0</v>
      </c>
      <c r="I61" s="15">
        <f t="shared" si="44"/>
        <v>0</v>
      </c>
      <c r="J61" s="15">
        <f t="shared" si="44"/>
        <v>0</v>
      </c>
      <c r="K61" s="15">
        <f t="shared" si="44"/>
        <v>0</v>
      </c>
      <c r="L61" s="15">
        <f t="shared" si="44"/>
        <v>0</v>
      </c>
      <c r="M61" s="15">
        <f t="shared" si="44"/>
        <v>0</v>
      </c>
      <c r="N61" s="15">
        <f t="shared" si="44"/>
        <v>0</v>
      </c>
      <c r="O61" s="11" t="s">
        <v>88</v>
      </c>
      <c r="P61" s="8"/>
      <c r="Q61" s="8"/>
      <c r="R61" s="8"/>
      <c r="S61" s="9"/>
    </row>
    <row r="62" spans="1:19" s="6" customFormat="1">
      <c r="A62" s="30" t="s">
        <v>150</v>
      </c>
      <c r="B62" s="11" t="s">
        <v>12</v>
      </c>
      <c r="C62" s="12">
        <f t="shared" si="42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30" t="s">
        <v>151</v>
      </c>
      <c r="B63" s="11" t="s">
        <v>13</v>
      </c>
      <c r="C63" s="12">
        <f t="shared" si="42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30" t="s">
        <v>152</v>
      </c>
      <c r="B64" s="11" t="s">
        <v>14</v>
      </c>
      <c r="C64" s="12">
        <f t="shared" si="42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75">
      <c r="A65" s="49" t="s">
        <v>207</v>
      </c>
      <c r="B65" s="11" t="s">
        <v>206</v>
      </c>
      <c r="C65" s="12">
        <f t="shared" ref="C65:C72" si="45">SUM(D65:J65)</f>
        <v>0</v>
      </c>
      <c r="D65" s="15">
        <f t="shared" ref="D65:N65" si="46">SUM(D66:D68)</f>
        <v>0</v>
      </c>
      <c r="E65" s="15">
        <f t="shared" si="46"/>
        <v>0</v>
      </c>
      <c r="F65" s="15">
        <f t="shared" si="46"/>
        <v>0</v>
      </c>
      <c r="G65" s="15">
        <f t="shared" si="46"/>
        <v>0</v>
      </c>
      <c r="H65" s="15">
        <f t="shared" si="46"/>
        <v>0</v>
      </c>
      <c r="I65" s="15">
        <f t="shared" si="46"/>
        <v>0</v>
      </c>
      <c r="J65" s="15">
        <f t="shared" si="46"/>
        <v>0</v>
      </c>
      <c r="K65" s="15">
        <f t="shared" si="46"/>
        <v>0</v>
      </c>
      <c r="L65" s="15">
        <f t="shared" si="46"/>
        <v>0</v>
      </c>
      <c r="M65" s="15">
        <f t="shared" si="46"/>
        <v>0</v>
      </c>
      <c r="N65" s="15">
        <f t="shared" si="46"/>
        <v>0</v>
      </c>
      <c r="O65" s="16" t="s">
        <v>88</v>
      </c>
      <c r="P65" s="8"/>
      <c r="Q65" s="8"/>
      <c r="R65" s="8"/>
      <c r="S65" s="9"/>
    </row>
    <row r="66" spans="1:19" s="6" customFormat="1">
      <c r="A66" s="49" t="s">
        <v>208</v>
      </c>
      <c r="B66" s="11" t="s">
        <v>12</v>
      </c>
      <c r="C66" s="12">
        <f t="shared" si="45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49" t="s">
        <v>209</v>
      </c>
      <c r="B67" s="11" t="s">
        <v>13</v>
      </c>
      <c r="C67" s="12">
        <f t="shared" si="45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49" t="s">
        <v>210</v>
      </c>
      <c r="B68" s="11" t="s">
        <v>14</v>
      </c>
      <c r="C68" s="12">
        <f t="shared" si="45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90">
      <c r="A69" s="49" t="s">
        <v>211</v>
      </c>
      <c r="B69" s="11" t="s">
        <v>215</v>
      </c>
      <c r="C69" s="12">
        <f t="shared" si="45"/>
        <v>1375.2</v>
      </c>
      <c r="D69" s="15">
        <f t="shared" ref="D69:N69" si="47">SUM(D70:D72)</f>
        <v>0</v>
      </c>
      <c r="E69" s="15">
        <f t="shared" si="47"/>
        <v>0</v>
      </c>
      <c r="F69" s="15">
        <f t="shared" si="47"/>
        <v>0</v>
      </c>
      <c r="G69" s="15">
        <f t="shared" si="47"/>
        <v>0</v>
      </c>
      <c r="H69" s="15">
        <f t="shared" si="47"/>
        <v>0</v>
      </c>
      <c r="I69" s="15">
        <f t="shared" si="47"/>
        <v>1375.2</v>
      </c>
      <c r="J69" s="15">
        <f t="shared" si="47"/>
        <v>0</v>
      </c>
      <c r="K69" s="15">
        <f t="shared" si="47"/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6" t="s">
        <v>88</v>
      </c>
      <c r="P69" s="8"/>
      <c r="Q69" s="8"/>
      <c r="R69" s="8"/>
      <c r="S69" s="9"/>
    </row>
    <row r="70" spans="1:19" s="6" customFormat="1">
      <c r="A70" s="49" t="s">
        <v>212</v>
      </c>
      <c r="B70" s="11" t="s">
        <v>12</v>
      </c>
      <c r="C70" s="12">
        <f t="shared" si="45"/>
        <v>1375.2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1375.2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49" t="s">
        <v>213</v>
      </c>
      <c r="B71" s="11" t="s">
        <v>13</v>
      </c>
      <c r="C71" s="12">
        <f t="shared" si="45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49" t="s">
        <v>214</v>
      </c>
      <c r="B72" s="11" t="s">
        <v>14</v>
      </c>
      <c r="C72" s="12">
        <f t="shared" si="45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30">
        <v>45</v>
      </c>
      <c r="B73" s="11" t="s">
        <v>37</v>
      </c>
      <c r="C73" s="12">
        <f t="shared" si="27"/>
        <v>16923</v>
      </c>
      <c r="D73" s="12">
        <f>SUM(D74:D76)</f>
        <v>1470</v>
      </c>
      <c r="E73" s="12">
        <f t="shared" ref="E73:N73" si="48">SUM(E74:E76)</f>
        <v>2126.3000000000002</v>
      </c>
      <c r="F73" s="12">
        <f t="shared" si="48"/>
        <v>2126.1999999999998</v>
      </c>
      <c r="G73" s="12">
        <f t="shared" si="48"/>
        <v>2132.1999999999998</v>
      </c>
      <c r="H73" s="12">
        <f t="shared" si="48"/>
        <v>2503.5</v>
      </c>
      <c r="I73" s="46">
        <f t="shared" si="48"/>
        <v>3221.2</v>
      </c>
      <c r="J73" s="12">
        <f t="shared" si="48"/>
        <v>3343.6</v>
      </c>
      <c r="K73" s="12">
        <f t="shared" si="48"/>
        <v>3477.3</v>
      </c>
      <c r="L73" s="12">
        <f t="shared" si="48"/>
        <v>3477.3</v>
      </c>
      <c r="M73" s="12">
        <f t="shared" si="48"/>
        <v>3477.3</v>
      </c>
      <c r="N73" s="12">
        <f t="shared" si="48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31">
        <v>46</v>
      </c>
      <c r="B74" s="11" t="s">
        <v>12</v>
      </c>
      <c r="C74" s="12">
        <f t="shared" si="27"/>
        <v>16923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31">
        <v>47</v>
      </c>
      <c r="B75" s="11" t="s">
        <v>13</v>
      </c>
      <c r="C75" s="12">
        <f t="shared" si="27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49">
        <v>48</v>
      </c>
      <c r="B76" s="11" t="s">
        <v>14</v>
      </c>
      <c r="C76" s="12">
        <f t="shared" ref="C76:C79" si="49">SUM(D76:J76)</f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6" customFormat="1" ht="90">
      <c r="A77" s="49" t="s">
        <v>216</v>
      </c>
      <c r="B77" s="11" t="s">
        <v>220</v>
      </c>
      <c r="C77" s="12">
        <f t="shared" si="49"/>
        <v>639.29999999999995</v>
      </c>
      <c r="D77" s="12">
        <f>SUM(D78:D80)</f>
        <v>0</v>
      </c>
      <c r="E77" s="12">
        <f>SUM(E78:E80)</f>
        <v>0</v>
      </c>
      <c r="F77" s="15">
        <f>SUM(F78:F80)</f>
        <v>0</v>
      </c>
      <c r="G77" s="15">
        <f t="shared" ref="G77:N77" si="50">SUM(G78:G80)</f>
        <v>0</v>
      </c>
      <c r="H77" s="15">
        <f t="shared" si="50"/>
        <v>0</v>
      </c>
      <c r="I77" s="15">
        <f t="shared" si="50"/>
        <v>639.29999999999995</v>
      </c>
      <c r="J77" s="15">
        <f t="shared" si="50"/>
        <v>0</v>
      </c>
      <c r="K77" s="15">
        <f t="shared" si="50"/>
        <v>0</v>
      </c>
      <c r="L77" s="15">
        <f t="shared" si="50"/>
        <v>0</v>
      </c>
      <c r="M77" s="15">
        <f t="shared" si="50"/>
        <v>0</v>
      </c>
      <c r="N77" s="15">
        <f t="shared" si="50"/>
        <v>0</v>
      </c>
      <c r="O77" s="16"/>
      <c r="P77" s="8"/>
      <c r="Q77" s="8"/>
      <c r="R77" s="8"/>
      <c r="S77" s="9"/>
    </row>
    <row r="78" spans="1:19" s="6" customFormat="1">
      <c r="A78" s="49" t="s">
        <v>217</v>
      </c>
      <c r="B78" s="11" t="s">
        <v>12</v>
      </c>
      <c r="C78" s="12">
        <f t="shared" si="49"/>
        <v>639.29999999999995</v>
      </c>
      <c r="D78" s="12">
        <v>0</v>
      </c>
      <c r="E78" s="12">
        <v>0</v>
      </c>
      <c r="F78" s="13">
        <v>0</v>
      </c>
      <c r="G78" s="13">
        <v>0</v>
      </c>
      <c r="H78" s="13">
        <v>0</v>
      </c>
      <c r="I78" s="13">
        <v>639.29999999999995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6"/>
      <c r="P78" s="8"/>
      <c r="Q78" s="8"/>
      <c r="R78" s="8"/>
      <c r="S78" s="9"/>
    </row>
    <row r="79" spans="1:19" s="6" customFormat="1">
      <c r="A79" s="49" t="s">
        <v>218</v>
      </c>
      <c r="B79" s="11" t="s">
        <v>13</v>
      </c>
      <c r="C79" s="12">
        <f t="shared" si="49"/>
        <v>0</v>
      </c>
      <c r="D79" s="12">
        <v>0</v>
      </c>
      <c r="E79" s="12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6"/>
      <c r="P79" s="8"/>
      <c r="Q79" s="8"/>
      <c r="R79" s="8"/>
      <c r="S79" s="9"/>
    </row>
    <row r="80" spans="1:19" s="6" customFormat="1">
      <c r="A80" s="31" t="s">
        <v>219</v>
      </c>
      <c r="B80" s="11" t="s">
        <v>14</v>
      </c>
      <c r="C80" s="12">
        <f t="shared" ref="C80" si="51">SUM(D80:J80)</f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6"/>
      <c r="P80" s="8"/>
      <c r="Q80" s="8"/>
      <c r="R80" s="8"/>
      <c r="S80" s="9"/>
    </row>
    <row r="81" spans="1:19" s="5" customFormat="1" ht="31.5" customHeight="1">
      <c r="A81" s="31">
        <v>49</v>
      </c>
      <c r="B81" s="69" t="s">
        <v>29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8"/>
      <c r="Q81" s="8"/>
      <c r="R81" s="8"/>
      <c r="S81" s="9"/>
    </row>
    <row r="82" spans="1:19" s="5" customFormat="1" ht="31.5" customHeight="1">
      <c r="A82" s="31">
        <v>50</v>
      </c>
      <c r="B82" s="11" t="s">
        <v>21</v>
      </c>
      <c r="C82" s="17">
        <f t="shared" ref="C82:C85" si="52">SUM(D82:J82)</f>
        <v>183182.8</v>
      </c>
      <c r="D82" s="17">
        <f>SUM(D83:D85)</f>
        <v>45711.700000000004</v>
      </c>
      <c r="E82" s="17">
        <f t="shared" ref="E82:N82" si="53">SUM(E83:E85)</f>
        <v>8040.0999999999995</v>
      </c>
      <c r="F82" s="17">
        <f t="shared" si="53"/>
        <v>16523.599999999999</v>
      </c>
      <c r="G82" s="17">
        <f t="shared" si="53"/>
        <v>4219.1000000000004</v>
      </c>
      <c r="H82" s="17">
        <f t="shared" si="53"/>
        <v>54217.4</v>
      </c>
      <c r="I82" s="17">
        <f t="shared" si="53"/>
        <v>52194.9</v>
      </c>
      <c r="J82" s="17">
        <f t="shared" si="53"/>
        <v>2276</v>
      </c>
      <c r="K82" s="17">
        <f t="shared" si="53"/>
        <v>2287</v>
      </c>
      <c r="L82" s="17">
        <f t="shared" si="53"/>
        <v>2287</v>
      </c>
      <c r="M82" s="17">
        <f t="shared" si="53"/>
        <v>2287</v>
      </c>
      <c r="N82" s="17">
        <f t="shared" si="53"/>
        <v>2287</v>
      </c>
      <c r="O82" s="11"/>
      <c r="P82" s="8"/>
      <c r="Q82" s="8"/>
      <c r="R82" s="8"/>
      <c r="S82" s="9"/>
    </row>
    <row r="83" spans="1:19" s="5" customFormat="1">
      <c r="A83" s="31">
        <v>51</v>
      </c>
      <c r="B83" s="11" t="s">
        <v>12</v>
      </c>
      <c r="C83" s="17">
        <f t="shared" si="52"/>
        <v>75916.3</v>
      </c>
      <c r="D83" s="17">
        <f t="shared" ref="D83:N85" si="54">D88+D98</f>
        <v>30985.4</v>
      </c>
      <c r="E83" s="17">
        <f t="shared" si="54"/>
        <v>821.4</v>
      </c>
      <c r="F83" s="17">
        <f t="shared" si="54"/>
        <v>2992.5</v>
      </c>
      <c r="G83" s="17">
        <f t="shared" si="54"/>
        <v>2219.1</v>
      </c>
      <c r="H83" s="17">
        <f t="shared" si="54"/>
        <v>19959</v>
      </c>
      <c r="I83" s="47">
        <f t="shared" si="54"/>
        <v>18662.900000000001</v>
      </c>
      <c r="J83" s="17">
        <f t="shared" si="54"/>
        <v>276</v>
      </c>
      <c r="K83" s="17">
        <f t="shared" si="54"/>
        <v>287</v>
      </c>
      <c r="L83" s="17">
        <f t="shared" si="54"/>
        <v>287</v>
      </c>
      <c r="M83" s="17">
        <f t="shared" si="54"/>
        <v>287</v>
      </c>
      <c r="N83" s="17">
        <f t="shared" si="54"/>
        <v>287</v>
      </c>
      <c r="O83" s="11"/>
      <c r="P83" s="8"/>
      <c r="Q83" s="8"/>
      <c r="R83" s="8"/>
      <c r="S83" s="9"/>
    </row>
    <row r="84" spans="1:19" s="5" customFormat="1">
      <c r="A84" s="31">
        <v>52</v>
      </c>
      <c r="B84" s="11" t="s">
        <v>13</v>
      </c>
      <c r="C84" s="17">
        <f t="shared" si="52"/>
        <v>8634.7000000000007</v>
      </c>
      <c r="D84" s="17">
        <f t="shared" si="54"/>
        <v>8634.7000000000007</v>
      </c>
      <c r="E84" s="17">
        <f t="shared" si="54"/>
        <v>0</v>
      </c>
      <c r="F84" s="17">
        <f t="shared" si="54"/>
        <v>0</v>
      </c>
      <c r="G84" s="17">
        <f t="shared" si="54"/>
        <v>0</v>
      </c>
      <c r="H84" s="17">
        <f t="shared" si="54"/>
        <v>0</v>
      </c>
      <c r="I84" s="17">
        <f t="shared" si="54"/>
        <v>0</v>
      </c>
      <c r="J84" s="17">
        <f t="shared" si="54"/>
        <v>0</v>
      </c>
      <c r="K84" s="17">
        <f t="shared" si="54"/>
        <v>0</v>
      </c>
      <c r="L84" s="17">
        <f t="shared" si="54"/>
        <v>0</v>
      </c>
      <c r="M84" s="17">
        <f t="shared" si="54"/>
        <v>0</v>
      </c>
      <c r="N84" s="17">
        <f t="shared" si="54"/>
        <v>0</v>
      </c>
      <c r="O84" s="11"/>
      <c r="P84" s="8"/>
      <c r="Q84" s="8"/>
      <c r="R84" s="8"/>
      <c r="S84" s="9"/>
    </row>
    <row r="85" spans="1:19" s="5" customFormat="1">
      <c r="A85" s="31">
        <v>53</v>
      </c>
      <c r="B85" s="11" t="s">
        <v>14</v>
      </c>
      <c r="C85" s="17">
        <f t="shared" si="52"/>
        <v>98631.8</v>
      </c>
      <c r="D85" s="17">
        <f t="shared" si="54"/>
        <v>6091.6</v>
      </c>
      <c r="E85" s="17">
        <f t="shared" si="54"/>
        <v>7218.7</v>
      </c>
      <c r="F85" s="17">
        <f t="shared" si="54"/>
        <v>13531.1</v>
      </c>
      <c r="G85" s="17">
        <f t="shared" si="54"/>
        <v>2000</v>
      </c>
      <c r="H85" s="17">
        <f t="shared" si="54"/>
        <v>34258.400000000001</v>
      </c>
      <c r="I85" s="17">
        <f t="shared" si="54"/>
        <v>33532</v>
      </c>
      <c r="J85" s="17">
        <f t="shared" si="54"/>
        <v>2000</v>
      </c>
      <c r="K85" s="17">
        <f t="shared" si="54"/>
        <v>2000</v>
      </c>
      <c r="L85" s="17">
        <f t="shared" si="54"/>
        <v>2000</v>
      </c>
      <c r="M85" s="17">
        <f t="shared" si="54"/>
        <v>2000</v>
      </c>
      <c r="N85" s="17">
        <f t="shared" si="54"/>
        <v>2000</v>
      </c>
      <c r="O85" s="11"/>
      <c r="P85" s="8"/>
      <c r="Q85" s="8"/>
      <c r="R85" s="8"/>
      <c r="S85" s="9"/>
    </row>
    <row r="86" spans="1:19" s="5" customFormat="1">
      <c r="A86" s="31">
        <v>54</v>
      </c>
      <c r="B86" s="68" t="s">
        <v>17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8"/>
      <c r="Q86" s="8"/>
      <c r="R86" s="8"/>
      <c r="S86" s="9"/>
    </row>
    <row r="87" spans="1:19" s="5" customFormat="1" ht="45">
      <c r="A87" s="31">
        <v>55</v>
      </c>
      <c r="B87" s="11" t="s">
        <v>20</v>
      </c>
      <c r="C87" s="17">
        <f>SUM(D87:J87)</f>
        <v>126399.50000000001</v>
      </c>
      <c r="D87" s="17">
        <f t="shared" ref="D87:N87" si="55">SUM(D88:D90)</f>
        <v>33920.100000000006</v>
      </c>
      <c r="E87" s="17">
        <f t="shared" si="55"/>
        <v>0</v>
      </c>
      <c r="F87" s="17">
        <f t="shared" si="55"/>
        <v>0</v>
      </c>
      <c r="G87" s="17">
        <f t="shared" si="55"/>
        <v>0</v>
      </c>
      <c r="H87" s="17">
        <f t="shared" si="55"/>
        <v>51694.100000000006</v>
      </c>
      <c r="I87" s="17">
        <f t="shared" si="55"/>
        <v>40785.300000000003</v>
      </c>
      <c r="J87" s="17">
        <f t="shared" si="55"/>
        <v>0</v>
      </c>
      <c r="K87" s="17">
        <f t="shared" si="55"/>
        <v>0</v>
      </c>
      <c r="L87" s="17">
        <f t="shared" si="55"/>
        <v>0</v>
      </c>
      <c r="M87" s="17">
        <f t="shared" si="55"/>
        <v>0</v>
      </c>
      <c r="N87" s="17">
        <f t="shared" si="55"/>
        <v>0</v>
      </c>
      <c r="O87" s="11"/>
      <c r="P87" s="8"/>
      <c r="Q87" s="8"/>
      <c r="R87" s="8"/>
      <c r="S87" s="9"/>
    </row>
    <row r="88" spans="1:19" s="5" customFormat="1">
      <c r="A88" s="31">
        <v>56</v>
      </c>
      <c r="B88" s="11" t="s">
        <v>12</v>
      </c>
      <c r="C88" s="17">
        <f t="shared" ref="C88:C90" si="56">SUM(D88:J88)</f>
        <v>53974.400000000009</v>
      </c>
      <c r="D88" s="17">
        <v>25285.4</v>
      </c>
      <c r="E88" s="17">
        <v>0</v>
      </c>
      <c r="F88" s="17">
        <v>0</v>
      </c>
      <c r="G88" s="17">
        <v>0</v>
      </c>
      <c r="H88" s="17">
        <v>19435.7</v>
      </c>
      <c r="I88" s="53">
        <v>9253.2999999999993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1"/>
      <c r="P88" s="8"/>
      <c r="Q88" s="8"/>
      <c r="R88" s="8"/>
      <c r="S88" s="9"/>
    </row>
    <row r="89" spans="1:19" s="5" customFormat="1">
      <c r="A89" s="31">
        <v>57</v>
      </c>
      <c r="B89" s="11" t="s">
        <v>13</v>
      </c>
      <c r="C89" s="17">
        <f t="shared" si="56"/>
        <v>8634.7000000000007</v>
      </c>
      <c r="D89" s="17">
        <f>D94</f>
        <v>8634.7000000000007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31">
        <v>58</v>
      </c>
      <c r="B90" s="11" t="s">
        <v>14</v>
      </c>
      <c r="C90" s="17">
        <f t="shared" si="56"/>
        <v>63790.400000000001</v>
      </c>
      <c r="D90" s="17">
        <v>0</v>
      </c>
      <c r="E90" s="17">
        <f t="shared" ref="E90:N90" si="57">E95</f>
        <v>0</v>
      </c>
      <c r="F90" s="17">
        <f t="shared" si="57"/>
        <v>0</v>
      </c>
      <c r="G90" s="17">
        <f t="shared" si="57"/>
        <v>0</v>
      </c>
      <c r="H90" s="17">
        <v>32258.400000000001</v>
      </c>
      <c r="I90" s="17">
        <v>31532</v>
      </c>
      <c r="J90" s="17">
        <f t="shared" si="57"/>
        <v>0</v>
      </c>
      <c r="K90" s="17">
        <f t="shared" si="57"/>
        <v>0</v>
      </c>
      <c r="L90" s="17">
        <f t="shared" si="57"/>
        <v>0</v>
      </c>
      <c r="M90" s="17">
        <f t="shared" si="57"/>
        <v>0</v>
      </c>
      <c r="N90" s="17">
        <f t="shared" si="57"/>
        <v>0</v>
      </c>
      <c r="O90" s="11"/>
      <c r="P90" s="8"/>
      <c r="Q90" s="8"/>
      <c r="R90" s="8"/>
      <c r="S90" s="9"/>
    </row>
    <row r="91" spans="1:19" s="5" customFormat="1">
      <c r="A91" s="31">
        <v>59</v>
      </c>
      <c r="B91" s="68" t="s">
        <v>181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8"/>
      <c r="Q91" s="8"/>
      <c r="R91" s="8"/>
      <c r="S91" s="9"/>
    </row>
    <row r="92" spans="1:19" s="5" customFormat="1" ht="45.75" customHeight="1">
      <c r="A92" s="31">
        <v>60</v>
      </c>
      <c r="B92" s="11" t="s">
        <v>19</v>
      </c>
      <c r="C92" s="17">
        <f t="shared" ref="C92:C95" si="58">SUM(D92:J92)</f>
        <v>62609.100000000006</v>
      </c>
      <c r="D92" s="17">
        <f t="shared" ref="D92:N92" si="59">SUM(D93:D95)</f>
        <v>33920.100000000006</v>
      </c>
      <c r="E92" s="17">
        <f t="shared" si="59"/>
        <v>0</v>
      </c>
      <c r="F92" s="17">
        <f t="shared" si="59"/>
        <v>0</v>
      </c>
      <c r="G92" s="17">
        <f t="shared" si="59"/>
        <v>0</v>
      </c>
      <c r="H92" s="17">
        <f t="shared" si="59"/>
        <v>19435.7</v>
      </c>
      <c r="I92" s="17">
        <f t="shared" si="59"/>
        <v>9253.2999999999993</v>
      </c>
      <c r="J92" s="17">
        <f t="shared" si="59"/>
        <v>0</v>
      </c>
      <c r="K92" s="52">
        <f t="shared" si="59"/>
        <v>0</v>
      </c>
      <c r="L92" s="17">
        <f t="shared" si="59"/>
        <v>0</v>
      </c>
      <c r="M92" s="17">
        <f t="shared" si="59"/>
        <v>0</v>
      </c>
      <c r="N92" s="17">
        <f t="shared" si="59"/>
        <v>0</v>
      </c>
      <c r="O92" s="11"/>
      <c r="P92" s="8"/>
      <c r="Q92" s="8"/>
      <c r="R92" s="8"/>
      <c r="S92" s="9"/>
    </row>
    <row r="93" spans="1:19" s="5" customFormat="1">
      <c r="A93" s="31">
        <v>61</v>
      </c>
      <c r="B93" s="11" t="s">
        <v>12</v>
      </c>
      <c r="C93" s="17">
        <f t="shared" si="58"/>
        <v>53974.400000000009</v>
      </c>
      <c r="D93" s="17">
        <f t="shared" ref="D93:I94" si="60">D88</f>
        <v>25285.4</v>
      </c>
      <c r="E93" s="17">
        <f t="shared" si="60"/>
        <v>0</v>
      </c>
      <c r="F93" s="17">
        <f t="shared" si="60"/>
        <v>0</v>
      </c>
      <c r="G93" s="17">
        <f t="shared" si="60"/>
        <v>0</v>
      </c>
      <c r="H93" s="17">
        <v>19435.7</v>
      </c>
      <c r="I93" s="53">
        <v>9253.2999999999993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1"/>
      <c r="P93" s="8"/>
      <c r="Q93" s="8"/>
      <c r="R93" s="8"/>
      <c r="S93" s="9"/>
    </row>
    <row r="94" spans="1:19" s="5" customFormat="1">
      <c r="A94" s="31">
        <v>62</v>
      </c>
      <c r="B94" s="11" t="s">
        <v>13</v>
      </c>
      <c r="C94" s="17">
        <f t="shared" si="58"/>
        <v>8634.7000000000007</v>
      </c>
      <c r="D94" s="17">
        <v>8634.7000000000007</v>
      </c>
      <c r="E94" s="17">
        <f t="shared" si="60"/>
        <v>0</v>
      </c>
      <c r="F94" s="17">
        <f t="shared" si="60"/>
        <v>0</v>
      </c>
      <c r="G94" s="17">
        <f t="shared" si="60"/>
        <v>0</v>
      </c>
      <c r="H94" s="17">
        <f t="shared" si="60"/>
        <v>0</v>
      </c>
      <c r="I94" s="17">
        <f t="shared" si="60"/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1"/>
      <c r="P94" s="8"/>
      <c r="Q94" s="8"/>
      <c r="R94" s="8"/>
      <c r="S94" s="9"/>
    </row>
    <row r="95" spans="1:19" s="5" customFormat="1">
      <c r="A95" s="31">
        <v>63</v>
      </c>
      <c r="B95" s="11" t="s">
        <v>14</v>
      </c>
      <c r="C95" s="17">
        <f t="shared" si="58"/>
        <v>0</v>
      </c>
      <c r="D95" s="17">
        <f>D90</f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1"/>
      <c r="P95" s="8"/>
      <c r="Q95" s="8"/>
      <c r="R95" s="8"/>
      <c r="S95" s="9"/>
    </row>
    <row r="96" spans="1:19" s="5" customFormat="1">
      <c r="A96" s="31">
        <v>64</v>
      </c>
      <c r="B96" s="68" t="s">
        <v>27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8"/>
      <c r="Q96" s="8"/>
      <c r="R96" s="8"/>
      <c r="S96" s="9"/>
    </row>
    <row r="97" spans="1:19" s="5" customFormat="1" ht="45">
      <c r="A97" s="31">
        <v>65</v>
      </c>
      <c r="B97" s="11" t="s">
        <v>22</v>
      </c>
      <c r="C97" s="17">
        <f t="shared" ref="C97:C168" si="61">SUM(D97:J97)</f>
        <v>56783.3</v>
      </c>
      <c r="D97" s="17">
        <f t="shared" ref="D97:N97" si="62">SUM(D98:D100)</f>
        <v>11791.6</v>
      </c>
      <c r="E97" s="17">
        <f t="shared" si="62"/>
        <v>8040.0999999999995</v>
      </c>
      <c r="F97" s="17">
        <f t="shared" si="62"/>
        <v>16523.599999999999</v>
      </c>
      <c r="G97" s="17">
        <f t="shared" si="62"/>
        <v>4219.1000000000004</v>
      </c>
      <c r="H97" s="17">
        <f t="shared" si="62"/>
        <v>2523.3000000000002</v>
      </c>
      <c r="I97" s="17">
        <f t="shared" si="62"/>
        <v>11409.6</v>
      </c>
      <c r="J97" s="17">
        <f t="shared" si="62"/>
        <v>2276</v>
      </c>
      <c r="K97" s="17">
        <f t="shared" si="62"/>
        <v>2287</v>
      </c>
      <c r="L97" s="17">
        <f t="shared" si="62"/>
        <v>2287</v>
      </c>
      <c r="M97" s="17">
        <f t="shared" si="62"/>
        <v>2287</v>
      </c>
      <c r="N97" s="17">
        <f t="shared" si="62"/>
        <v>2287</v>
      </c>
      <c r="O97" s="11"/>
      <c r="P97" s="8"/>
      <c r="Q97" s="8"/>
      <c r="R97" s="8"/>
      <c r="S97" s="9"/>
    </row>
    <row r="98" spans="1:19" s="5" customFormat="1">
      <c r="A98" s="31">
        <v>66</v>
      </c>
      <c r="B98" s="11" t="s">
        <v>12</v>
      </c>
      <c r="C98" s="17">
        <f t="shared" si="61"/>
        <v>21941.9</v>
      </c>
      <c r="D98" s="17">
        <f t="shared" ref="D98:F98" si="63">D102+D106+D110+D114+D118+D122+D126+D130+D134+D138+D142+D146+D150+D154+D158+D162+D166+D170+D174+D178</f>
        <v>5700</v>
      </c>
      <c r="E98" s="17">
        <f t="shared" si="63"/>
        <v>821.4</v>
      </c>
      <c r="F98" s="17">
        <f t="shared" si="63"/>
        <v>2992.5</v>
      </c>
      <c r="G98" s="17">
        <f>G102+G106+G110+G114+G118+G122+G126+G130+G134+G138+G142+G146+G150+G154+G158+G162+G166+G170+G174+G178</f>
        <v>2219.1</v>
      </c>
      <c r="H98" s="17">
        <f t="shared" ref="H98" si="64">H102+H106+H110+H114+H118+H122+H126+H130+H134+H138+H142+H146+H150+H154+H158+H162+H166+H170+H174+H178</f>
        <v>523.29999999999995</v>
      </c>
      <c r="I98" s="17">
        <f>I102+I106+I110+I114+I118+I122+I126+I130+I134+I138+I142+I146+I150+I154+I158+I162+I166+I170+I174+I178+I182+I186+I190+I194</f>
        <v>9409.6</v>
      </c>
      <c r="J98" s="17">
        <f t="shared" ref="J98:N98" si="65">J102+J106+J110+J114+J118+J122+J126+J130+J134+J138+J142+J146+J150+J154+J158+J162+J166+J170+J174+J178+J182+J186+J190+J194</f>
        <v>276</v>
      </c>
      <c r="K98" s="17">
        <f t="shared" si="65"/>
        <v>287</v>
      </c>
      <c r="L98" s="17">
        <f t="shared" si="65"/>
        <v>287</v>
      </c>
      <c r="M98" s="17">
        <f t="shared" si="65"/>
        <v>287</v>
      </c>
      <c r="N98" s="17">
        <f t="shared" si="65"/>
        <v>287</v>
      </c>
      <c r="O98" s="11"/>
      <c r="P98" s="8"/>
      <c r="Q98" s="8"/>
      <c r="R98" s="8"/>
      <c r="S98" s="9"/>
    </row>
    <row r="99" spans="1:19" s="5" customFormat="1">
      <c r="A99" s="31">
        <v>67</v>
      </c>
      <c r="B99" s="11" t="s">
        <v>13</v>
      </c>
      <c r="C99" s="17">
        <f t="shared" si="61"/>
        <v>0</v>
      </c>
      <c r="D99" s="17">
        <f t="shared" ref="D99:H99" si="66">D103+D107+D111+D115+D119+D123+D127+D131+D135+D139+D143+D147+D151+D155+D159+D163+D167+D171+D175+D179</f>
        <v>0</v>
      </c>
      <c r="E99" s="17">
        <f t="shared" si="66"/>
        <v>0</v>
      </c>
      <c r="F99" s="17">
        <f t="shared" si="66"/>
        <v>0</v>
      </c>
      <c r="G99" s="17">
        <f t="shared" si="66"/>
        <v>0</v>
      </c>
      <c r="H99" s="17">
        <f t="shared" si="66"/>
        <v>0</v>
      </c>
      <c r="I99" s="17">
        <f>I103+I107+I111+I115+I119+I123+I127+I131+I135+I139+I143+I147+I151+I155+I159+I163+I167+I171+I175+I179+I183+I187+I191+I195</f>
        <v>0</v>
      </c>
      <c r="J99" s="17">
        <f t="shared" ref="J99:N99" si="67">J103+J107+J111+J115+J119+J123+J127+J131+J135+J139+J143+J147+J151+J155+J159+J163+J167+J171+J175+J179+J183+J187+J191+J195</f>
        <v>0</v>
      </c>
      <c r="K99" s="17">
        <f t="shared" si="67"/>
        <v>0</v>
      </c>
      <c r="L99" s="17">
        <f t="shared" si="67"/>
        <v>0</v>
      </c>
      <c r="M99" s="17">
        <f t="shared" si="67"/>
        <v>0</v>
      </c>
      <c r="N99" s="17">
        <f t="shared" si="67"/>
        <v>0</v>
      </c>
      <c r="O99" s="11"/>
      <c r="P99" s="8"/>
      <c r="Q99" s="8"/>
      <c r="R99" s="8"/>
      <c r="S99" s="9"/>
    </row>
    <row r="100" spans="1:19" s="5" customFormat="1">
      <c r="A100" s="31">
        <v>68</v>
      </c>
      <c r="B100" s="11" t="s">
        <v>14</v>
      </c>
      <c r="C100" s="18">
        <f t="shared" si="61"/>
        <v>34841.4</v>
      </c>
      <c r="D100" s="18">
        <f>D104+D108+D112+D116+D120+D124+D128+D132+D136+D140+D144+D148+D152+D156+D160+D164+D168+D172+D176+D196</f>
        <v>6091.6</v>
      </c>
      <c r="E100" s="18">
        <f>E104+E108+E112+E116+E120+E124+E128+E132+E136+E140+E144+E148+E152+E156+E160+E164+E168+E172+E176+E196</f>
        <v>7218.7</v>
      </c>
      <c r="F100" s="18">
        <f>F104+F108+F112+F116+F120+F124+F128+F132+F136+F140+F144+F148+F152+F156+F160+F164+F168+F172+F176+F196</f>
        <v>13531.1</v>
      </c>
      <c r="G100" s="18">
        <f>G104+G108+G112+G116+G120+G124+G128+G132+G136+G140+G144+G148+G152+G156+G160+G164+G168+G172+G176+G196</f>
        <v>2000</v>
      </c>
      <c r="H100" s="18">
        <f>H104+H108+H112+H116+H120+H124+H128+H132+H136+H140+H144+H148+H152+H156+H160+H164+H168+H172+H176+H196</f>
        <v>2000</v>
      </c>
      <c r="I100" s="18">
        <f>I104+I108+I112+I116+I120+I124+I128+I132+I136+I140+I144+I148+I152+I156+I160+I164+I168+I172+I176+I180+I184+I188+I192+I196</f>
        <v>2000</v>
      </c>
      <c r="J100" s="18">
        <f t="shared" ref="J100:N100" si="68">J104+J108+J112+J116+J120+J124+J128+J132+J136+J140+J144+J148+J152+J156+J160+J164+J168+J172+J176+J180+J184+J188+J192+J196</f>
        <v>2000</v>
      </c>
      <c r="K100" s="18">
        <f t="shared" si="68"/>
        <v>2000</v>
      </c>
      <c r="L100" s="18">
        <f t="shared" si="68"/>
        <v>2000</v>
      </c>
      <c r="M100" s="18">
        <f t="shared" si="68"/>
        <v>2000</v>
      </c>
      <c r="N100" s="18">
        <f t="shared" si="68"/>
        <v>2000</v>
      </c>
      <c r="O100" s="16"/>
      <c r="P100" s="9"/>
      <c r="Q100" s="9"/>
      <c r="R100" s="9"/>
      <c r="S100" s="9"/>
    </row>
    <row r="101" spans="1:19" s="5" customFormat="1" ht="60">
      <c r="A101" s="31">
        <v>69</v>
      </c>
      <c r="B101" s="11" t="s">
        <v>38</v>
      </c>
      <c r="C101" s="18">
        <f t="shared" si="61"/>
        <v>832.5</v>
      </c>
      <c r="D101" s="18">
        <f t="shared" ref="D101:N101" si="69">SUM(D102:D104)</f>
        <v>832.5</v>
      </c>
      <c r="E101" s="18">
        <f t="shared" si="69"/>
        <v>0</v>
      </c>
      <c r="F101" s="18">
        <f t="shared" si="69"/>
        <v>0</v>
      </c>
      <c r="G101" s="18">
        <f t="shared" si="69"/>
        <v>0</v>
      </c>
      <c r="H101" s="18">
        <f t="shared" si="69"/>
        <v>0</v>
      </c>
      <c r="I101" s="18">
        <f t="shared" si="69"/>
        <v>0</v>
      </c>
      <c r="J101" s="18">
        <f t="shared" si="69"/>
        <v>0</v>
      </c>
      <c r="K101" s="18">
        <f t="shared" si="69"/>
        <v>0</v>
      </c>
      <c r="L101" s="18">
        <f t="shared" si="69"/>
        <v>0</v>
      </c>
      <c r="M101" s="18">
        <f t="shared" si="69"/>
        <v>0</v>
      </c>
      <c r="N101" s="18">
        <f t="shared" si="69"/>
        <v>0</v>
      </c>
      <c r="O101" s="11" t="s">
        <v>104</v>
      </c>
      <c r="P101" s="9"/>
      <c r="Q101" s="9"/>
      <c r="R101" s="9"/>
      <c r="S101" s="9"/>
    </row>
    <row r="102" spans="1:19" s="5" customFormat="1">
      <c r="A102" s="31">
        <v>70</v>
      </c>
      <c r="B102" s="11" t="s">
        <v>12</v>
      </c>
      <c r="C102" s="18">
        <f t="shared" si="61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31">
        <v>71</v>
      </c>
      <c r="B103" s="11" t="s">
        <v>13</v>
      </c>
      <c r="C103" s="18">
        <f t="shared" si="61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31">
        <v>72</v>
      </c>
      <c r="B104" s="11" t="s">
        <v>14</v>
      </c>
      <c r="C104" s="18">
        <f t="shared" si="61"/>
        <v>832.5</v>
      </c>
      <c r="D104" s="18">
        <v>832.5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6"/>
      <c r="P104" s="9"/>
      <c r="Q104" s="9"/>
      <c r="R104" s="9"/>
      <c r="S104" s="9"/>
    </row>
    <row r="105" spans="1:19" s="5" customFormat="1" ht="61.5" customHeight="1">
      <c r="A105" s="31">
        <v>73</v>
      </c>
      <c r="B105" s="11" t="s">
        <v>39</v>
      </c>
      <c r="C105" s="18">
        <f t="shared" si="61"/>
        <v>14000</v>
      </c>
      <c r="D105" s="18">
        <f t="shared" ref="D105:N105" si="70">SUM(D106:D108)</f>
        <v>2000</v>
      </c>
      <c r="E105" s="18">
        <f t="shared" si="70"/>
        <v>2000</v>
      </c>
      <c r="F105" s="18">
        <f t="shared" si="70"/>
        <v>2000</v>
      </c>
      <c r="G105" s="18">
        <f t="shared" si="70"/>
        <v>2000</v>
      </c>
      <c r="H105" s="18">
        <f t="shared" si="70"/>
        <v>2000</v>
      </c>
      <c r="I105" s="18">
        <f t="shared" si="70"/>
        <v>2000</v>
      </c>
      <c r="J105" s="18">
        <f t="shared" si="70"/>
        <v>2000</v>
      </c>
      <c r="K105" s="18">
        <f t="shared" si="70"/>
        <v>2000</v>
      </c>
      <c r="L105" s="18">
        <f t="shared" si="70"/>
        <v>2000</v>
      </c>
      <c r="M105" s="18">
        <f t="shared" si="70"/>
        <v>2000</v>
      </c>
      <c r="N105" s="18">
        <f t="shared" si="70"/>
        <v>2000</v>
      </c>
      <c r="O105" s="19" t="s">
        <v>140</v>
      </c>
      <c r="P105" s="9"/>
      <c r="Q105" s="9"/>
      <c r="R105" s="9"/>
      <c r="S105" s="9"/>
    </row>
    <row r="106" spans="1:19" s="5" customFormat="1">
      <c r="A106" s="31">
        <v>74</v>
      </c>
      <c r="B106" s="11" t="s">
        <v>12</v>
      </c>
      <c r="C106" s="18">
        <f t="shared" si="61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31">
        <v>75</v>
      </c>
      <c r="B107" s="11" t="s">
        <v>13</v>
      </c>
      <c r="C107" s="18">
        <f t="shared" si="61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31">
        <v>76</v>
      </c>
      <c r="B108" s="11" t="s">
        <v>14</v>
      </c>
      <c r="C108" s="18">
        <f t="shared" si="61"/>
        <v>14000</v>
      </c>
      <c r="D108" s="18">
        <v>2000</v>
      </c>
      <c r="E108" s="18">
        <v>2000</v>
      </c>
      <c r="F108" s="18">
        <v>2000</v>
      </c>
      <c r="G108" s="18">
        <v>2000</v>
      </c>
      <c r="H108" s="18">
        <v>2000</v>
      </c>
      <c r="I108" s="18">
        <v>2000</v>
      </c>
      <c r="J108" s="18">
        <v>2000</v>
      </c>
      <c r="K108" s="18">
        <v>2000</v>
      </c>
      <c r="L108" s="18">
        <v>2000</v>
      </c>
      <c r="M108" s="18">
        <v>2000</v>
      </c>
      <c r="N108" s="18">
        <v>2000</v>
      </c>
      <c r="O108" s="16"/>
      <c r="P108" s="9"/>
      <c r="Q108" s="9"/>
      <c r="R108" s="9"/>
      <c r="S108" s="9"/>
    </row>
    <row r="109" spans="1:19" s="5" customFormat="1" ht="90">
      <c r="A109" s="31">
        <v>77</v>
      </c>
      <c r="B109" s="11" t="s">
        <v>80</v>
      </c>
      <c r="C109" s="18">
        <f t="shared" si="61"/>
        <v>2801.6</v>
      </c>
      <c r="D109" s="18">
        <f t="shared" ref="D109:N109" si="71">SUM(D110:D112)</f>
        <v>2500</v>
      </c>
      <c r="E109" s="18">
        <f t="shared" si="71"/>
        <v>257</v>
      </c>
      <c r="F109" s="18">
        <f t="shared" si="71"/>
        <v>44.6</v>
      </c>
      <c r="G109" s="18">
        <f t="shared" si="71"/>
        <v>0</v>
      </c>
      <c r="H109" s="18">
        <f t="shared" si="71"/>
        <v>0</v>
      </c>
      <c r="I109" s="18">
        <f t="shared" si="71"/>
        <v>0</v>
      </c>
      <c r="J109" s="18">
        <f t="shared" si="71"/>
        <v>0</v>
      </c>
      <c r="K109" s="18">
        <f t="shared" si="71"/>
        <v>0</v>
      </c>
      <c r="L109" s="18">
        <f t="shared" si="71"/>
        <v>0</v>
      </c>
      <c r="M109" s="18">
        <f t="shared" si="71"/>
        <v>0</v>
      </c>
      <c r="N109" s="18">
        <f t="shared" si="71"/>
        <v>0</v>
      </c>
      <c r="O109" s="19" t="s">
        <v>105</v>
      </c>
      <c r="P109" s="9"/>
      <c r="Q109" s="9"/>
      <c r="R109" s="9"/>
      <c r="S109" s="9"/>
    </row>
    <row r="110" spans="1:19" s="5" customFormat="1">
      <c r="A110" s="31">
        <v>78</v>
      </c>
      <c r="B110" s="11" t="s">
        <v>12</v>
      </c>
      <c r="C110" s="18">
        <f t="shared" si="61"/>
        <v>2801.6</v>
      </c>
      <c r="D110" s="18">
        <v>2500</v>
      </c>
      <c r="E110" s="18">
        <v>257</v>
      </c>
      <c r="F110" s="18">
        <v>44.6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31">
        <v>79</v>
      </c>
      <c r="B111" s="11" t="s">
        <v>13</v>
      </c>
      <c r="C111" s="18">
        <f t="shared" si="61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31">
        <v>80</v>
      </c>
      <c r="B112" s="11" t="s">
        <v>14</v>
      </c>
      <c r="C112" s="18">
        <f t="shared" si="61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105">
      <c r="A113" s="30" t="s">
        <v>153</v>
      </c>
      <c r="B113" s="11" t="s">
        <v>97</v>
      </c>
      <c r="C113" s="18">
        <f t="shared" ref="C113:C116" si="72">SUM(D113:J113)</f>
        <v>0</v>
      </c>
      <c r="D113" s="18">
        <f t="shared" ref="D113" si="73">SUM(D114:D116)</f>
        <v>0</v>
      </c>
      <c r="E113" s="18">
        <f t="shared" ref="E113:N113" si="74">SUM(E114:E116)</f>
        <v>0</v>
      </c>
      <c r="F113" s="18">
        <f t="shared" si="74"/>
        <v>0</v>
      </c>
      <c r="G113" s="18">
        <f t="shared" si="74"/>
        <v>0</v>
      </c>
      <c r="H113" s="18">
        <f t="shared" si="74"/>
        <v>0</v>
      </c>
      <c r="I113" s="18">
        <f t="shared" si="74"/>
        <v>0</v>
      </c>
      <c r="J113" s="18">
        <f t="shared" si="74"/>
        <v>0</v>
      </c>
      <c r="K113" s="18">
        <f t="shared" si="74"/>
        <v>0</v>
      </c>
      <c r="L113" s="18">
        <f t="shared" si="74"/>
        <v>0</v>
      </c>
      <c r="M113" s="18">
        <f t="shared" si="74"/>
        <v>0</v>
      </c>
      <c r="N113" s="18">
        <f t="shared" si="74"/>
        <v>0</v>
      </c>
      <c r="O113" s="19" t="s">
        <v>106</v>
      </c>
      <c r="P113" s="9"/>
      <c r="Q113" s="9"/>
      <c r="R113" s="9"/>
      <c r="S113" s="9"/>
    </row>
    <row r="114" spans="1:19" s="5" customFormat="1">
      <c r="A114" s="30" t="s">
        <v>154</v>
      </c>
      <c r="B114" s="11" t="s">
        <v>12</v>
      </c>
      <c r="C114" s="18">
        <f t="shared" si="72"/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6"/>
      <c r="P114" s="9"/>
      <c r="Q114" s="9"/>
      <c r="R114" s="9"/>
      <c r="S114" s="9"/>
    </row>
    <row r="115" spans="1:19" s="5" customFormat="1">
      <c r="A115" s="30" t="s">
        <v>155</v>
      </c>
      <c r="B115" s="11" t="s">
        <v>13</v>
      </c>
      <c r="C115" s="18">
        <f t="shared" si="72"/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6"/>
      <c r="P115" s="9"/>
      <c r="Q115" s="9"/>
      <c r="R115" s="9"/>
      <c r="S115" s="9"/>
    </row>
    <row r="116" spans="1:19" s="5" customFormat="1">
      <c r="A116" s="30" t="s">
        <v>156</v>
      </c>
      <c r="B116" s="11" t="s">
        <v>14</v>
      </c>
      <c r="C116" s="18">
        <f t="shared" si="72"/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6"/>
      <c r="P116" s="9"/>
      <c r="Q116" s="9"/>
      <c r="R116" s="9"/>
      <c r="S116" s="9"/>
    </row>
    <row r="117" spans="1:19" s="5" customFormat="1" ht="60">
      <c r="A117" s="30">
        <v>81</v>
      </c>
      <c r="B117" s="11" t="s">
        <v>40</v>
      </c>
      <c r="C117" s="17">
        <f t="shared" si="61"/>
        <v>1750</v>
      </c>
      <c r="D117" s="17">
        <f t="shared" ref="D117:N117" si="75">SUM(D118:D120)</f>
        <v>1750</v>
      </c>
      <c r="E117" s="17">
        <f t="shared" si="75"/>
        <v>0</v>
      </c>
      <c r="F117" s="17">
        <f t="shared" si="75"/>
        <v>0</v>
      </c>
      <c r="G117" s="17">
        <f t="shared" si="75"/>
        <v>0</v>
      </c>
      <c r="H117" s="17">
        <f t="shared" si="75"/>
        <v>0</v>
      </c>
      <c r="I117" s="17">
        <f t="shared" si="75"/>
        <v>0</v>
      </c>
      <c r="J117" s="17">
        <f t="shared" si="75"/>
        <v>0</v>
      </c>
      <c r="K117" s="17">
        <f t="shared" si="75"/>
        <v>0</v>
      </c>
      <c r="L117" s="17">
        <f t="shared" si="75"/>
        <v>0</v>
      </c>
      <c r="M117" s="17">
        <f t="shared" si="75"/>
        <v>0</v>
      </c>
      <c r="N117" s="17">
        <f t="shared" si="75"/>
        <v>0</v>
      </c>
      <c r="O117" s="19" t="s">
        <v>139</v>
      </c>
      <c r="P117" s="9"/>
      <c r="Q117" s="9"/>
      <c r="R117" s="9"/>
      <c r="S117" s="9"/>
    </row>
    <row r="118" spans="1:19" s="5" customFormat="1">
      <c r="A118" s="31">
        <v>82</v>
      </c>
      <c r="B118" s="11" t="s">
        <v>12</v>
      </c>
      <c r="C118" s="17">
        <f t="shared" si="61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31">
        <v>83</v>
      </c>
      <c r="B119" s="11" t="s">
        <v>13</v>
      </c>
      <c r="C119" s="17">
        <f t="shared" si="61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31">
        <v>84</v>
      </c>
      <c r="B120" s="11" t="s">
        <v>14</v>
      </c>
      <c r="C120" s="17">
        <f t="shared" si="61"/>
        <v>1750</v>
      </c>
      <c r="D120" s="17">
        <v>1750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90">
      <c r="A121" s="31">
        <v>85</v>
      </c>
      <c r="B121" s="11" t="s">
        <v>81</v>
      </c>
      <c r="C121" s="17">
        <f t="shared" si="61"/>
        <v>3418.4</v>
      </c>
      <c r="D121" s="17">
        <f t="shared" ref="D121:N121" si="76">SUM(D122:D124)</f>
        <v>0</v>
      </c>
      <c r="E121" s="17">
        <f t="shared" si="76"/>
        <v>0</v>
      </c>
      <c r="F121" s="17">
        <f t="shared" si="76"/>
        <v>1633.5</v>
      </c>
      <c r="G121" s="17">
        <f t="shared" si="76"/>
        <v>1784.9</v>
      </c>
      <c r="H121" s="17">
        <f t="shared" si="76"/>
        <v>0</v>
      </c>
      <c r="I121" s="17">
        <f t="shared" si="76"/>
        <v>0</v>
      </c>
      <c r="J121" s="17">
        <f t="shared" si="76"/>
        <v>0</v>
      </c>
      <c r="K121" s="17">
        <f t="shared" si="76"/>
        <v>0</v>
      </c>
      <c r="L121" s="17">
        <f t="shared" si="76"/>
        <v>0</v>
      </c>
      <c r="M121" s="17">
        <f t="shared" si="76"/>
        <v>0</v>
      </c>
      <c r="N121" s="17">
        <f t="shared" si="76"/>
        <v>0</v>
      </c>
      <c r="O121" s="11" t="s">
        <v>138</v>
      </c>
      <c r="P121" s="9"/>
      <c r="Q121" s="9"/>
      <c r="R121" s="9"/>
      <c r="S121" s="9"/>
    </row>
    <row r="122" spans="1:19" s="5" customFormat="1">
      <c r="A122" s="31">
        <v>86</v>
      </c>
      <c r="B122" s="11" t="s">
        <v>12</v>
      </c>
      <c r="C122" s="17">
        <f t="shared" si="61"/>
        <v>3418.4</v>
      </c>
      <c r="D122" s="17">
        <v>0</v>
      </c>
      <c r="E122" s="17">
        <v>0</v>
      </c>
      <c r="F122" s="17">
        <v>1633.5</v>
      </c>
      <c r="G122" s="17">
        <v>1784.9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31">
        <v>87</v>
      </c>
      <c r="B123" s="11" t="s">
        <v>13</v>
      </c>
      <c r="C123" s="17">
        <f t="shared" si="61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31">
        <v>88</v>
      </c>
      <c r="B124" s="11" t="s">
        <v>14</v>
      </c>
      <c r="C124" s="17">
        <f t="shared" si="61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5" customFormat="1" ht="75">
      <c r="A125" s="31">
        <v>89</v>
      </c>
      <c r="B125" s="11" t="s">
        <v>41</v>
      </c>
      <c r="C125" s="17">
        <f t="shared" si="61"/>
        <v>0</v>
      </c>
      <c r="D125" s="17">
        <f t="shared" ref="D125:N125" si="77">SUM(D126:D128)</f>
        <v>0</v>
      </c>
      <c r="E125" s="17">
        <f t="shared" si="77"/>
        <v>0</v>
      </c>
      <c r="F125" s="17">
        <f t="shared" si="77"/>
        <v>0</v>
      </c>
      <c r="G125" s="17">
        <f t="shared" si="77"/>
        <v>0</v>
      </c>
      <c r="H125" s="17">
        <f t="shared" si="77"/>
        <v>0</v>
      </c>
      <c r="I125" s="17">
        <f t="shared" si="77"/>
        <v>0</v>
      </c>
      <c r="J125" s="17">
        <f t="shared" si="77"/>
        <v>0</v>
      </c>
      <c r="K125" s="17">
        <f t="shared" si="77"/>
        <v>0</v>
      </c>
      <c r="L125" s="17">
        <f t="shared" si="77"/>
        <v>0</v>
      </c>
      <c r="M125" s="17">
        <f t="shared" si="77"/>
        <v>0</v>
      </c>
      <c r="N125" s="17">
        <f t="shared" si="77"/>
        <v>0</v>
      </c>
      <c r="O125" s="11" t="s">
        <v>137</v>
      </c>
      <c r="P125" s="9"/>
      <c r="Q125" s="9"/>
      <c r="R125" s="9"/>
      <c r="S125" s="9"/>
    </row>
    <row r="126" spans="1:19" s="5" customFormat="1">
      <c r="A126" s="31">
        <v>90</v>
      </c>
      <c r="B126" s="11" t="s">
        <v>12</v>
      </c>
      <c r="C126" s="17">
        <f t="shared" si="61"/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6"/>
      <c r="P126" s="9"/>
      <c r="Q126" s="9"/>
      <c r="R126" s="9"/>
      <c r="S126" s="9"/>
    </row>
    <row r="127" spans="1:19" s="5" customFormat="1">
      <c r="A127" s="31">
        <v>91</v>
      </c>
      <c r="B127" s="11" t="s">
        <v>13</v>
      </c>
      <c r="C127" s="17">
        <f t="shared" si="61"/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6"/>
      <c r="P127" s="9"/>
      <c r="Q127" s="9"/>
      <c r="R127" s="9"/>
      <c r="S127" s="9"/>
    </row>
    <row r="128" spans="1:19" s="5" customFormat="1">
      <c r="A128" s="31">
        <v>92</v>
      </c>
      <c r="B128" s="11" t="s">
        <v>14</v>
      </c>
      <c r="C128" s="17">
        <f t="shared" si="61"/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6"/>
      <c r="P128" s="9"/>
      <c r="Q128" s="9"/>
      <c r="R128" s="9"/>
      <c r="S128" s="9"/>
    </row>
    <row r="129" spans="1:19" s="3" customFormat="1" ht="90.75" customHeight="1">
      <c r="A129" s="31">
        <v>93</v>
      </c>
      <c r="B129" s="11" t="s">
        <v>48</v>
      </c>
      <c r="C129" s="18">
        <f t="shared" si="61"/>
        <v>2690</v>
      </c>
      <c r="D129" s="18">
        <f t="shared" ref="D129:N129" si="78">SUM(D130:D132)</f>
        <v>2500</v>
      </c>
      <c r="E129" s="18">
        <v>190</v>
      </c>
      <c r="F129" s="18">
        <f t="shared" si="78"/>
        <v>0</v>
      </c>
      <c r="G129" s="18">
        <f>SUM(G130:G132)</f>
        <v>0</v>
      </c>
      <c r="H129" s="18">
        <f t="shared" si="78"/>
        <v>0</v>
      </c>
      <c r="I129" s="18">
        <f t="shared" si="78"/>
        <v>0</v>
      </c>
      <c r="J129" s="18">
        <f t="shared" si="78"/>
        <v>0</v>
      </c>
      <c r="K129" s="18">
        <f t="shared" si="78"/>
        <v>0</v>
      </c>
      <c r="L129" s="18">
        <f t="shared" si="78"/>
        <v>0</v>
      </c>
      <c r="M129" s="18">
        <f t="shared" si="78"/>
        <v>0</v>
      </c>
      <c r="N129" s="18">
        <f t="shared" si="78"/>
        <v>0</v>
      </c>
      <c r="O129" s="19" t="s">
        <v>107</v>
      </c>
      <c r="P129" s="9"/>
      <c r="Q129" s="9"/>
      <c r="R129" s="9"/>
      <c r="S129" s="9"/>
    </row>
    <row r="130" spans="1:19" s="3" customFormat="1">
      <c r="A130" s="31">
        <v>94</v>
      </c>
      <c r="B130" s="11" t="s">
        <v>12</v>
      </c>
      <c r="C130" s="18">
        <f t="shared" si="61"/>
        <v>2690</v>
      </c>
      <c r="D130" s="18">
        <v>2500</v>
      </c>
      <c r="E130" s="18">
        <v>190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/>
      <c r="Q130" s="9"/>
      <c r="R130" s="9"/>
      <c r="S130" s="9"/>
    </row>
    <row r="131" spans="1:19" s="3" customFormat="1">
      <c r="A131" s="31">
        <v>95</v>
      </c>
      <c r="B131" s="11" t="s">
        <v>13</v>
      </c>
      <c r="C131" s="18">
        <f t="shared" si="61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31">
        <v>96</v>
      </c>
      <c r="B132" s="11" t="s">
        <v>14</v>
      </c>
      <c r="C132" s="18">
        <f t="shared" si="61"/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1.5" customHeight="1">
      <c r="A133" s="31">
        <v>97</v>
      </c>
      <c r="B133" s="11" t="s">
        <v>191</v>
      </c>
      <c r="C133" s="18">
        <f t="shared" si="61"/>
        <v>7802.1999999999989</v>
      </c>
      <c r="D133" s="18">
        <f t="shared" ref="D133:N133" si="79">SUM(D134:D136)</f>
        <v>2209.1</v>
      </c>
      <c r="E133" s="18">
        <f t="shared" si="79"/>
        <v>5593.0999999999995</v>
      </c>
      <c r="F133" s="18">
        <f t="shared" si="79"/>
        <v>0</v>
      </c>
      <c r="G133" s="18">
        <f t="shared" si="79"/>
        <v>0</v>
      </c>
      <c r="H133" s="18">
        <f t="shared" si="79"/>
        <v>0</v>
      </c>
      <c r="I133" s="18">
        <f t="shared" si="79"/>
        <v>0</v>
      </c>
      <c r="J133" s="18">
        <f t="shared" si="79"/>
        <v>0</v>
      </c>
      <c r="K133" s="18">
        <f t="shared" si="79"/>
        <v>0</v>
      </c>
      <c r="L133" s="18">
        <f t="shared" si="79"/>
        <v>0</v>
      </c>
      <c r="M133" s="18">
        <f t="shared" si="79"/>
        <v>0</v>
      </c>
      <c r="N133" s="18">
        <f t="shared" si="79"/>
        <v>0</v>
      </c>
      <c r="O133" s="19" t="s">
        <v>136</v>
      </c>
      <c r="P133" s="9"/>
      <c r="Q133" s="9"/>
      <c r="R133" s="9"/>
      <c r="S133" s="9"/>
    </row>
    <row r="134" spans="1:19" s="3" customFormat="1">
      <c r="A134" s="31">
        <v>98</v>
      </c>
      <c r="B134" s="11" t="s">
        <v>12</v>
      </c>
      <c r="C134" s="18">
        <f t="shared" si="61"/>
        <v>1074.4000000000001</v>
      </c>
      <c r="D134" s="18">
        <v>700</v>
      </c>
      <c r="E134" s="18">
        <v>374.4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 t="s">
        <v>90</v>
      </c>
      <c r="Q134" s="9"/>
      <c r="R134" s="9"/>
      <c r="S134" s="9"/>
    </row>
    <row r="135" spans="1:19" s="3" customFormat="1">
      <c r="A135" s="31">
        <v>99</v>
      </c>
      <c r="B135" s="11" t="s">
        <v>13</v>
      </c>
      <c r="C135" s="18">
        <f t="shared" si="6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31">
        <v>100</v>
      </c>
      <c r="B136" s="11" t="s">
        <v>14</v>
      </c>
      <c r="C136" s="18">
        <f t="shared" si="61"/>
        <v>6727.7999999999993</v>
      </c>
      <c r="D136" s="18">
        <v>1509.1</v>
      </c>
      <c r="E136" s="18">
        <v>5218.7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60">
      <c r="A137" s="31">
        <v>101</v>
      </c>
      <c r="B137" s="11" t="s">
        <v>42</v>
      </c>
      <c r="C137" s="18">
        <f t="shared" si="61"/>
        <v>0</v>
      </c>
      <c r="D137" s="18">
        <f t="shared" ref="D137:N137" si="80">SUM(D138:D140)</f>
        <v>0</v>
      </c>
      <c r="E137" s="18">
        <f t="shared" si="80"/>
        <v>0</v>
      </c>
      <c r="F137" s="18">
        <f t="shared" si="80"/>
        <v>0</v>
      </c>
      <c r="G137" s="18">
        <f t="shared" si="80"/>
        <v>0</v>
      </c>
      <c r="H137" s="18">
        <f t="shared" si="80"/>
        <v>0</v>
      </c>
      <c r="I137" s="18">
        <f t="shared" si="80"/>
        <v>0</v>
      </c>
      <c r="J137" s="18">
        <f t="shared" si="80"/>
        <v>0</v>
      </c>
      <c r="K137" s="18">
        <f t="shared" si="80"/>
        <v>0</v>
      </c>
      <c r="L137" s="18">
        <f t="shared" si="80"/>
        <v>0</v>
      </c>
      <c r="M137" s="18">
        <f t="shared" si="80"/>
        <v>0</v>
      </c>
      <c r="N137" s="18">
        <f t="shared" si="80"/>
        <v>0</v>
      </c>
      <c r="O137" s="19" t="s">
        <v>135</v>
      </c>
      <c r="P137" s="9"/>
      <c r="Q137" s="9"/>
      <c r="R137" s="9"/>
      <c r="S137" s="9"/>
    </row>
    <row r="138" spans="1:19" s="3" customFormat="1">
      <c r="A138" s="31">
        <v>102</v>
      </c>
      <c r="B138" s="11" t="s">
        <v>12</v>
      </c>
      <c r="C138" s="18">
        <f t="shared" si="61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31">
        <v>103</v>
      </c>
      <c r="B139" s="11" t="s">
        <v>13</v>
      </c>
      <c r="C139" s="18">
        <f t="shared" si="61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31">
        <v>104</v>
      </c>
      <c r="B140" s="11" t="s">
        <v>14</v>
      </c>
      <c r="C140" s="18">
        <f t="shared" si="61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90">
      <c r="A141" s="31">
        <v>105</v>
      </c>
      <c r="B141" s="11" t="s">
        <v>43</v>
      </c>
      <c r="C141" s="18">
        <f t="shared" si="61"/>
        <v>0</v>
      </c>
      <c r="D141" s="18">
        <f t="shared" ref="D141:N141" si="81">SUM(D142:D144)</f>
        <v>0</v>
      </c>
      <c r="E141" s="18">
        <f t="shared" si="81"/>
        <v>0</v>
      </c>
      <c r="F141" s="18">
        <f t="shared" si="81"/>
        <v>0</v>
      </c>
      <c r="G141" s="18">
        <f t="shared" si="81"/>
        <v>0</v>
      </c>
      <c r="H141" s="18">
        <f t="shared" si="81"/>
        <v>0</v>
      </c>
      <c r="I141" s="18">
        <f t="shared" si="81"/>
        <v>0</v>
      </c>
      <c r="J141" s="18">
        <f t="shared" si="81"/>
        <v>0</v>
      </c>
      <c r="K141" s="18">
        <f t="shared" si="81"/>
        <v>0</v>
      </c>
      <c r="L141" s="18">
        <f t="shared" si="81"/>
        <v>0</v>
      </c>
      <c r="M141" s="18">
        <f t="shared" si="81"/>
        <v>0</v>
      </c>
      <c r="N141" s="18">
        <f t="shared" si="81"/>
        <v>0</v>
      </c>
      <c r="O141" s="11" t="s">
        <v>108</v>
      </c>
      <c r="P141" s="9"/>
      <c r="Q141" s="9"/>
      <c r="R141" s="9"/>
      <c r="S141" s="9"/>
    </row>
    <row r="142" spans="1:19" s="3" customFormat="1">
      <c r="A142" s="31">
        <v>106</v>
      </c>
      <c r="B142" s="11" t="s">
        <v>12</v>
      </c>
      <c r="C142" s="18">
        <f t="shared" si="61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31">
        <v>107</v>
      </c>
      <c r="B143" s="11" t="s">
        <v>13</v>
      </c>
      <c r="C143" s="18">
        <f t="shared" si="61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31">
        <v>108</v>
      </c>
      <c r="B144" s="11" t="s">
        <v>14</v>
      </c>
      <c r="C144" s="18">
        <f t="shared" si="61"/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75">
      <c r="A145" s="31">
        <v>109</v>
      </c>
      <c r="B145" s="11" t="s">
        <v>44</v>
      </c>
      <c r="C145" s="18">
        <f t="shared" si="61"/>
        <v>11531.1</v>
      </c>
      <c r="D145" s="18">
        <f t="shared" ref="D145:N145" si="82">SUM(D146:D148)</f>
        <v>0</v>
      </c>
      <c r="E145" s="18">
        <f t="shared" si="82"/>
        <v>0</v>
      </c>
      <c r="F145" s="18">
        <f t="shared" si="82"/>
        <v>11531.1</v>
      </c>
      <c r="G145" s="18">
        <f t="shared" si="82"/>
        <v>0</v>
      </c>
      <c r="H145" s="18">
        <f t="shared" si="82"/>
        <v>0</v>
      </c>
      <c r="I145" s="18">
        <f t="shared" si="82"/>
        <v>0</v>
      </c>
      <c r="J145" s="18">
        <f t="shared" si="82"/>
        <v>0</v>
      </c>
      <c r="K145" s="18">
        <f t="shared" si="82"/>
        <v>0</v>
      </c>
      <c r="L145" s="18">
        <f t="shared" si="82"/>
        <v>0</v>
      </c>
      <c r="M145" s="18">
        <f t="shared" si="82"/>
        <v>0</v>
      </c>
      <c r="N145" s="18">
        <f t="shared" si="82"/>
        <v>0</v>
      </c>
      <c r="O145" s="11" t="s">
        <v>109</v>
      </c>
      <c r="P145" s="9"/>
      <c r="Q145" s="9"/>
      <c r="R145" s="9"/>
      <c r="S145" s="9"/>
    </row>
    <row r="146" spans="1:19" s="3" customFormat="1">
      <c r="A146" s="31">
        <v>110</v>
      </c>
      <c r="B146" s="11" t="s">
        <v>12</v>
      </c>
      <c r="C146" s="18">
        <f t="shared" si="61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31">
        <v>111</v>
      </c>
      <c r="B147" s="11" t="s">
        <v>13</v>
      </c>
      <c r="C147" s="18">
        <f t="shared" si="61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31">
        <v>112</v>
      </c>
      <c r="B148" s="11" t="s">
        <v>14</v>
      </c>
      <c r="C148" s="18">
        <f t="shared" si="61"/>
        <v>11531.1</v>
      </c>
      <c r="D148" s="18">
        <v>0</v>
      </c>
      <c r="E148" s="18">
        <v>0</v>
      </c>
      <c r="F148" s="18">
        <v>11531.1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90">
      <c r="A149" s="31">
        <v>113</v>
      </c>
      <c r="B149" s="11" t="s">
        <v>49</v>
      </c>
      <c r="C149" s="18">
        <f t="shared" si="61"/>
        <v>0</v>
      </c>
      <c r="D149" s="18">
        <f t="shared" ref="D149:N149" si="83">SUM(D150:D152)</f>
        <v>0</v>
      </c>
      <c r="E149" s="18">
        <f t="shared" si="83"/>
        <v>0</v>
      </c>
      <c r="F149" s="18">
        <f t="shared" si="83"/>
        <v>0</v>
      </c>
      <c r="G149" s="18">
        <f t="shared" si="83"/>
        <v>0</v>
      </c>
      <c r="H149" s="18">
        <f t="shared" si="83"/>
        <v>0</v>
      </c>
      <c r="I149" s="18">
        <f t="shared" si="83"/>
        <v>0</v>
      </c>
      <c r="J149" s="18">
        <f t="shared" si="83"/>
        <v>0</v>
      </c>
      <c r="K149" s="18">
        <f t="shared" si="83"/>
        <v>0</v>
      </c>
      <c r="L149" s="18">
        <f t="shared" si="83"/>
        <v>0</v>
      </c>
      <c r="M149" s="18">
        <f t="shared" si="83"/>
        <v>0</v>
      </c>
      <c r="N149" s="18">
        <f t="shared" si="83"/>
        <v>0</v>
      </c>
      <c r="O149" s="16"/>
      <c r="P149" s="9"/>
      <c r="Q149" s="9"/>
      <c r="R149" s="9"/>
      <c r="S149" s="9"/>
    </row>
    <row r="150" spans="1:19" s="3" customFormat="1">
      <c r="A150" s="31">
        <v>114</v>
      </c>
      <c r="B150" s="11" t="s">
        <v>12</v>
      </c>
      <c r="C150" s="18">
        <f t="shared" si="61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31">
        <v>115</v>
      </c>
      <c r="B151" s="11" t="s">
        <v>13</v>
      </c>
      <c r="C151" s="18">
        <f t="shared" si="6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31">
        <v>116</v>
      </c>
      <c r="B152" s="11" t="s">
        <v>14</v>
      </c>
      <c r="C152" s="18">
        <f t="shared" si="61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59.25" customHeight="1">
      <c r="A153" s="31">
        <v>117</v>
      </c>
      <c r="B153" s="11" t="s">
        <v>100</v>
      </c>
      <c r="C153" s="18">
        <f t="shared" si="61"/>
        <v>0</v>
      </c>
      <c r="D153" s="18">
        <f t="shared" ref="D153:N153" si="84">SUM(D154:D156)</f>
        <v>0</v>
      </c>
      <c r="E153" s="18">
        <f t="shared" si="84"/>
        <v>0</v>
      </c>
      <c r="F153" s="18">
        <f t="shared" si="84"/>
        <v>0</v>
      </c>
      <c r="G153" s="18">
        <f t="shared" si="84"/>
        <v>0</v>
      </c>
      <c r="H153" s="18">
        <f t="shared" si="84"/>
        <v>0</v>
      </c>
      <c r="I153" s="18">
        <f t="shared" si="84"/>
        <v>0</v>
      </c>
      <c r="J153" s="18">
        <f t="shared" si="84"/>
        <v>0</v>
      </c>
      <c r="K153" s="18">
        <f t="shared" si="84"/>
        <v>0</v>
      </c>
      <c r="L153" s="18">
        <f t="shared" si="84"/>
        <v>0</v>
      </c>
      <c r="M153" s="18">
        <f t="shared" si="84"/>
        <v>0</v>
      </c>
      <c r="N153" s="18">
        <f t="shared" si="84"/>
        <v>0</v>
      </c>
      <c r="O153" s="11" t="s">
        <v>121</v>
      </c>
      <c r="P153" s="9"/>
      <c r="Q153" s="9"/>
      <c r="R153" s="9"/>
      <c r="S153" s="9"/>
    </row>
    <row r="154" spans="1:19" s="3" customFormat="1">
      <c r="A154" s="31">
        <v>118</v>
      </c>
      <c r="B154" s="11" t="s">
        <v>12</v>
      </c>
      <c r="C154" s="18">
        <f t="shared" si="61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31">
        <v>119</v>
      </c>
      <c r="B155" s="11" t="s">
        <v>13</v>
      </c>
      <c r="C155" s="18">
        <f t="shared" si="61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31">
        <v>120</v>
      </c>
      <c r="B156" s="11" t="s">
        <v>14</v>
      </c>
      <c r="C156" s="18">
        <f t="shared" si="61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105">
      <c r="A157" s="31">
        <v>121</v>
      </c>
      <c r="B157" s="11" t="s">
        <v>99</v>
      </c>
      <c r="C157" s="18">
        <f t="shared" si="61"/>
        <v>1314.4</v>
      </c>
      <c r="D157" s="18">
        <f t="shared" ref="D157:N157" si="85">SUM(D158:D160)</f>
        <v>0</v>
      </c>
      <c r="E157" s="18">
        <f t="shared" si="85"/>
        <v>0</v>
      </c>
      <c r="F157" s="18">
        <f t="shared" si="85"/>
        <v>1314.4</v>
      </c>
      <c r="G157" s="18">
        <f t="shared" si="85"/>
        <v>0</v>
      </c>
      <c r="H157" s="18">
        <f t="shared" si="85"/>
        <v>0</v>
      </c>
      <c r="I157" s="18">
        <f t="shared" si="85"/>
        <v>0</v>
      </c>
      <c r="J157" s="18">
        <f t="shared" si="85"/>
        <v>0</v>
      </c>
      <c r="K157" s="18">
        <f t="shared" si="85"/>
        <v>0</v>
      </c>
      <c r="L157" s="18">
        <f t="shared" si="85"/>
        <v>0</v>
      </c>
      <c r="M157" s="18">
        <f t="shared" si="85"/>
        <v>0</v>
      </c>
      <c r="N157" s="18">
        <f t="shared" si="85"/>
        <v>0</v>
      </c>
      <c r="O157" s="11" t="s">
        <v>110</v>
      </c>
      <c r="P157" s="9"/>
      <c r="Q157" s="9"/>
      <c r="R157" s="9"/>
      <c r="S157" s="9"/>
    </row>
    <row r="158" spans="1:19" s="3" customFormat="1">
      <c r="A158" s="31">
        <v>122</v>
      </c>
      <c r="B158" s="11" t="s">
        <v>12</v>
      </c>
      <c r="C158" s="18">
        <f t="shared" si="61"/>
        <v>1314.4</v>
      </c>
      <c r="D158" s="18">
        <v>0</v>
      </c>
      <c r="E158" s="18">
        <v>0</v>
      </c>
      <c r="F158" s="18">
        <v>1314.4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31">
        <v>123</v>
      </c>
      <c r="B159" s="11" t="s">
        <v>13</v>
      </c>
      <c r="C159" s="18">
        <f t="shared" si="61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31">
        <v>124</v>
      </c>
      <c r="B160" s="11" t="s">
        <v>14</v>
      </c>
      <c r="C160" s="18">
        <f t="shared" si="61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3" customFormat="1" ht="60">
      <c r="A161" s="30" t="s">
        <v>157</v>
      </c>
      <c r="B161" s="11" t="s">
        <v>98</v>
      </c>
      <c r="C161" s="18">
        <f t="shared" ref="C161:C164" si="86">SUM(D161:J161)</f>
        <v>1430.7</v>
      </c>
      <c r="D161" s="18">
        <f t="shared" ref="D161:N161" si="87">SUM(D162:D164)</f>
        <v>0</v>
      </c>
      <c r="E161" s="18">
        <f t="shared" si="87"/>
        <v>0</v>
      </c>
      <c r="F161" s="18">
        <f t="shared" si="87"/>
        <v>0</v>
      </c>
      <c r="G161" s="18">
        <f t="shared" si="87"/>
        <v>434.2</v>
      </c>
      <c r="H161" s="18">
        <f t="shared" si="87"/>
        <v>523.29999999999995</v>
      </c>
      <c r="I161" s="42">
        <f t="shared" si="87"/>
        <v>232.2</v>
      </c>
      <c r="J161" s="18">
        <f t="shared" si="87"/>
        <v>241</v>
      </c>
      <c r="K161" s="18">
        <f t="shared" si="87"/>
        <v>250.6</v>
      </c>
      <c r="L161" s="18">
        <f t="shared" si="87"/>
        <v>250.6</v>
      </c>
      <c r="M161" s="18">
        <f t="shared" si="87"/>
        <v>250.6</v>
      </c>
      <c r="N161" s="18">
        <f t="shared" si="87"/>
        <v>250.6</v>
      </c>
      <c r="O161" s="11" t="s">
        <v>197</v>
      </c>
      <c r="P161" s="9"/>
      <c r="Q161" s="9"/>
      <c r="R161" s="9"/>
      <c r="S161" s="9"/>
    </row>
    <row r="162" spans="1:19" s="3" customFormat="1">
      <c r="A162" s="30" t="s">
        <v>158</v>
      </c>
      <c r="B162" s="11" t="s">
        <v>12</v>
      </c>
      <c r="C162" s="18">
        <f t="shared" si="86"/>
        <v>1430.7</v>
      </c>
      <c r="D162" s="18">
        <v>0</v>
      </c>
      <c r="E162" s="18">
        <v>0</v>
      </c>
      <c r="F162" s="18">
        <v>0</v>
      </c>
      <c r="G162" s="18">
        <v>434.2</v>
      </c>
      <c r="H162" s="18">
        <v>523.29999999999995</v>
      </c>
      <c r="I162" s="42">
        <v>232.2</v>
      </c>
      <c r="J162" s="18">
        <v>241</v>
      </c>
      <c r="K162" s="18">
        <v>250.6</v>
      </c>
      <c r="L162" s="18">
        <v>250.6</v>
      </c>
      <c r="M162" s="18">
        <v>250.6</v>
      </c>
      <c r="N162" s="18">
        <v>250.6</v>
      </c>
      <c r="O162" s="16"/>
      <c r="P162" s="9"/>
      <c r="Q162" s="9"/>
      <c r="R162" s="9"/>
      <c r="S162" s="9"/>
    </row>
    <row r="163" spans="1:19" s="3" customFormat="1">
      <c r="A163" s="30" t="s">
        <v>159</v>
      </c>
      <c r="B163" s="11" t="s">
        <v>13</v>
      </c>
      <c r="C163" s="18">
        <f t="shared" si="86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3" customFormat="1">
      <c r="A164" s="30" t="s">
        <v>160</v>
      </c>
      <c r="B164" s="11" t="s">
        <v>14</v>
      </c>
      <c r="C164" s="18">
        <f t="shared" si="86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107.25" customHeight="1">
      <c r="A165" s="30">
        <v>125</v>
      </c>
      <c r="B165" s="11" t="s">
        <v>50</v>
      </c>
      <c r="C165" s="18">
        <f t="shared" si="61"/>
        <v>0</v>
      </c>
      <c r="D165" s="18">
        <f t="shared" ref="D165:F165" si="88">SUM(D166:D168)</f>
        <v>0</v>
      </c>
      <c r="E165" s="18">
        <f t="shared" si="88"/>
        <v>0</v>
      </c>
      <c r="F165" s="18">
        <f t="shared" si="88"/>
        <v>0</v>
      </c>
      <c r="G165" s="18">
        <f>SUM(G166:G168)</f>
        <v>0</v>
      </c>
      <c r="H165" s="18">
        <f t="shared" ref="H165:N165" si="89">SUM(H166:H168)</f>
        <v>0</v>
      </c>
      <c r="I165" s="18">
        <f t="shared" si="89"/>
        <v>0</v>
      </c>
      <c r="J165" s="18">
        <f t="shared" si="89"/>
        <v>0</v>
      </c>
      <c r="K165" s="18">
        <f t="shared" si="89"/>
        <v>0</v>
      </c>
      <c r="L165" s="18">
        <f t="shared" si="89"/>
        <v>0</v>
      </c>
      <c r="M165" s="18">
        <f t="shared" si="89"/>
        <v>0</v>
      </c>
      <c r="N165" s="18">
        <f t="shared" si="89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31">
        <v>126</v>
      </c>
      <c r="B166" s="11" t="s">
        <v>12</v>
      </c>
      <c r="C166" s="18">
        <f t="shared" si="61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31">
        <v>127</v>
      </c>
      <c r="B167" s="11" t="s">
        <v>13</v>
      </c>
      <c r="C167" s="18">
        <f t="shared" si="61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31">
        <v>128</v>
      </c>
      <c r="B168" s="11" t="s">
        <v>14</v>
      </c>
      <c r="C168" s="18">
        <f t="shared" si="61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60">
      <c r="A169" s="31">
        <v>129</v>
      </c>
      <c r="B169" s="11" t="s">
        <v>51</v>
      </c>
      <c r="C169" s="18">
        <f t="shared" ref="C169:C179" si="90">SUM(D169:J169)</f>
        <v>0</v>
      </c>
      <c r="D169" s="18">
        <f t="shared" ref="D169:N169" si="91">SUM(D170:D172)</f>
        <v>0</v>
      </c>
      <c r="E169" s="18">
        <f t="shared" si="91"/>
        <v>0</v>
      </c>
      <c r="F169" s="18">
        <f t="shared" si="91"/>
        <v>0</v>
      </c>
      <c r="G169" s="18">
        <f t="shared" si="91"/>
        <v>0</v>
      </c>
      <c r="H169" s="18">
        <f t="shared" si="91"/>
        <v>0</v>
      </c>
      <c r="I169" s="18">
        <f t="shared" si="91"/>
        <v>0</v>
      </c>
      <c r="J169" s="18">
        <f t="shared" si="91"/>
        <v>0</v>
      </c>
      <c r="K169" s="18">
        <f t="shared" si="91"/>
        <v>0</v>
      </c>
      <c r="L169" s="18">
        <f t="shared" si="91"/>
        <v>0</v>
      </c>
      <c r="M169" s="18">
        <f t="shared" si="91"/>
        <v>0</v>
      </c>
      <c r="N169" s="18">
        <f t="shared" si="91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31">
        <v>130</v>
      </c>
      <c r="B170" s="11" t="s">
        <v>12</v>
      </c>
      <c r="C170" s="18">
        <f t="shared" si="9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31">
        <v>131</v>
      </c>
      <c r="B171" s="11" t="s">
        <v>13</v>
      </c>
      <c r="C171" s="18">
        <f t="shared" si="9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31">
        <v>132</v>
      </c>
      <c r="B172" s="11" t="s">
        <v>14</v>
      </c>
      <c r="C172" s="18">
        <f t="shared" si="90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75" customHeight="1">
      <c r="A173" s="31">
        <v>133</v>
      </c>
      <c r="B173" s="11" t="s">
        <v>52</v>
      </c>
      <c r="C173" s="18">
        <f t="shared" si="90"/>
        <v>0</v>
      </c>
      <c r="D173" s="18">
        <f t="shared" ref="D173:N173" si="92">SUM(D174:D176)</f>
        <v>0</v>
      </c>
      <c r="E173" s="18">
        <f t="shared" si="92"/>
        <v>0</v>
      </c>
      <c r="F173" s="18">
        <f t="shared" si="92"/>
        <v>0</v>
      </c>
      <c r="G173" s="18">
        <f t="shared" si="92"/>
        <v>0</v>
      </c>
      <c r="H173" s="18">
        <f t="shared" si="92"/>
        <v>0</v>
      </c>
      <c r="I173" s="18">
        <f t="shared" si="92"/>
        <v>0</v>
      </c>
      <c r="J173" s="18">
        <f t="shared" si="92"/>
        <v>0</v>
      </c>
      <c r="K173" s="18">
        <f t="shared" si="92"/>
        <v>0</v>
      </c>
      <c r="L173" s="18">
        <f t="shared" si="92"/>
        <v>0</v>
      </c>
      <c r="M173" s="18">
        <f t="shared" si="92"/>
        <v>0</v>
      </c>
      <c r="N173" s="18">
        <f t="shared" si="92"/>
        <v>0</v>
      </c>
      <c r="O173" s="11" t="s">
        <v>111</v>
      </c>
      <c r="P173" s="9"/>
      <c r="Q173" s="9"/>
      <c r="R173" s="9"/>
      <c r="S173" s="9"/>
    </row>
    <row r="174" spans="1:19" s="7" customFormat="1">
      <c r="A174" s="31">
        <v>134</v>
      </c>
      <c r="B174" s="11" t="s">
        <v>12</v>
      </c>
      <c r="C174" s="18">
        <f t="shared" si="90"/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6"/>
      <c r="P174" s="9"/>
      <c r="Q174" s="9"/>
      <c r="R174" s="9"/>
      <c r="S174" s="9"/>
    </row>
    <row r="175" spans="1:19" s="7" customFormat="1">
      <c r="A175" s="31">
        <v>135</v>
      </c>
      <c r="B175" s="11" t="s">
        <v>13</v>
      </c>
      <c r="C175" s="18">
        <f t="shared" si="90"/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6"/>
      <c r="P175" s="9"/>
      <c r="Q175" s="9"/>
      <c r="R175" s="9"/>
      <c r="S175" s="9"/>
    </row>
    <row r="176" spans="1:19" s="7" customFormat="1">
      <c r="A176" s="31">
        <v>136</v>
      </c>
      <c r="B176" s="11" t="s">
        <v>14</v>
      </c>
      <c r="C176" s="18">
        <f t="shared" si="90"/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6"/>
      <c r="P176" s="9"/>
      <c r="Q176" s="9"/>
      <c r="R176" s="9"/>
      <c r="S176" s="9"/>
    </row>
    <row r="177" spans="1:19" s="7" customFormat="1" ht="135">
      <c r="A177" s="31">
        <v>137</v>
      </c>
      <c r="B177" s="11" t="s">
        <v>53</v>
      </c>
      <c r="C177" s="17">
        <f t="shared" si="90"/>
        <v>0</v>
      </c>
      <c r="D177" s="17">
        <f>SUM(D178:D180)</f>
        <v>0</v>
      </c>
      <c r="E177" s="17">
        <f t="shared" ref="E177:N177" si="93">SUM(E178:E180)</f>
        <v>0</v>
      </c>
      <c r="F177" s="17">
        <f t="shared" si="93"/>
        <v>0</v>
      </c>
      <c r="G177" s="17">
        <f t="shared" si="93"/>
        <v>0</v>
      </c>
      <c r="H177" s="17">
        <f t="shared" si="93"/>
        <v>0</v>
      </c>
      <c r="I177" s="17">
        <f t="shared" si="93"/>
        <v>0</v>
      </c>
      <c r="J177" s="17">
        <f t="shared" si="93"/>
        <v>0</v>
      </c>
      <c r="K177" s="17">
        <f t="shared" si="93"/>
        <v>0</v>
      </c>
      <c r="L177" s="17">
        <f t="shared" si="93"/>
        <v>0</v>
      </c>
      <c r="M177" s="17">
        <f t="shared" si="93"/>
        <v>0</v>
      </c>
      <c r="N177" s="17">
        <f t="shared" si="93"/>
        <v>0</v>
      </c>
      <c r="O177" s="11" t="s">
        <v>134</v>
      </c>
      <c r="P177" s="9"/>
      <c r="Q177" s="9"/>
      <c r="R177" s="9"/>
      <c r="S177" s="9"/>
    </row>
    <row r="178" spans="1:19" s="7" customFormat="1">
      <c r="A178" s="31">
        <v>138</v>
      </c>
      <c r="B178" s="11" t="s">
        <v>12</v>
      </c>
      <c r="C178" s="17">
        <f t="shared" si="90"/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31">
        <v>139</v>
      </c>
      <c r="B179" s="11" t="s">
        <v>13</v>
      </c>
      <c r="C179" s="17">
        <f t="shared" si="90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49">
        <v>140</v>
      </c>
      <c r="B180" s="11" t="s">
        <v>14</v>
      </c>
      <c r="C180" s="17">
        <f t="shared" ref="C180:C184" si="94">SUM(D180:J180)</f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60">
      <c r="A181" s="49" t="s">
        <v>221</v>
      </c>
      <c r="B181" s="11" t="s">
        <v>225</v>
      </c>
      <c r="C181" s="17">
        <f t="shared" si="94"/>
        <v>6881.7</v>
      </c>
      <c r="D181" s="17">
        <f>SUM(D182:D184)</f>
        <v>0</v>
      </c>
      <c r="E181" s="17">
        <f t="shared" ref="E181:N181" si="95">SUM(E182:E184)</f>
        <v>0</v>
      </c>
      <c r="F181" s="17">
        <f t="shared" si="95"/>
        <v>0</v>
      </c>
      <c r="G181" s="17">
        <f t="shared" si="95"/>
        <v>0</v>
      </c>
      <c r="H181" s="17">
        <f t="shared" si="95"/>
        <v>0</v>
      </c>
      <c r="I181" s="17">
        <f t="shared" si="95"/>
        <v>6881.7</v>
      </c>
      <c r="J181" s="17">
        <f t="shared" si="95"/>
        <v>0</v>
      </c>
      <c r="K181" s="17">
        <f t="shared" si="95"/>
        <v>0</v>
      </c>
      <c r="L181" s="17">
        <f t="shared" si="95"/>
        <v>0</v>
      </c>
      <c r="M181" s="17">
        <f t="shared" si="95"/>
        <v>0</v>
      </c>
      <c r="N181" s="17">
        <f t="shared" si="95"/>
        <v>0</v>
      </c>
      <c r="O181" s="16"/>
      <c r="P181" s="9"/>
      <c r="Q181" s="9"/>
      <c r="R181" s="9"/>
      <c r="S181" s="9"/>
    </row>
    <row r="182" spans="1:19" s="7" customFormat="1">
      <c r="A182" s="49" t="s">
        <v>222</v>
      </c>
      <c r="B182" s="11" t="s">
        <v>12</v>
      </c>
      <c r="C182" s="17">
        <f t="shared" si="94"/>
        <v>6881.7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6881.7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49" t="s">
        <v>223</v>
      </c>
      <c r="B183" s="11" t="s">
        <v>13</v>
      </c>
      <c r="C183" s="17">
        <f t="shared" si="94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49" t="s">
        <v>224</v>
      </c>
      <c r="B184" s="11" t="s">
        <v>14</v>
      </c>
      <c r="C184" s="17">
        <f t="shared" si="94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105">
      <c r="A185" s="49" t="s">
        <v>221</v>
      </c>
      <c r="B185" s="11" t="s">
        <v>226</v>
      </c>
      <c r="C185" s="17">
        <f t="shared" ref="C185:C188" si="96">SUM(D185:J185)</f>
        <v>262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97">SUM(G186:G188)</f>
        <v>0</v>
      </c>
      <c r="H185" s="17">
        <f t="shared" si="97"/>
        <v>0</v>
      </c>
      <c r="I185" s="17">
        <f t="shared" si="97"/>
        <v>262</v>
      </c>
      <c r="J185" s="17">
        <f t="shared" si="97"/>
        <v>0</v>
      </c>
      <c r="K185" s="17">
        <f t="shared" si="97"/>
        <v>0</v>
      </c>
      <c r="L185" s="17">
        <f t="shared" si="97"/>
        <v>0</v>
      </c>
      <c r="M185" s="17">
        <f t="shared" si="97"/>
        <v>0</v>
      </c>
      <c r="N185" s="17">
        <f t="shared" si="97"/>
        <v>0</v>
      </c>
      <c r="O185" s="16"/>
      <c r="P185" s="9"/>
      <c r="Q185" s="9"/>
      <c r="R185" s="9"/>
      <c r="S185" s="9"/>
    </row>
    <row r="186" spans="1:19" s="7" customFormat="1">
      <c r="A186" s="49" t="s">
        <v>222</v>
      </c>
      <c r="B186" s="11" t="s">
        <v>12</v>
      </c>
      <c r="C186" s="17">
        <f t="shared" si="96"/>
        <v>262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262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49" t="s">
        <v>223</v>
      </c>
      <c r="B187" s="11" t="s">
        <v>13</v>
      </c>
      <c r="C187" s="17">
        <f t="shared" si="96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49" t="s">
        <v>224</v>
      </c>
      <c r="B188" s="11" t="s">
        <v>14</v>
      </c>
      <c r="C188" s="17">
        <f t="shared" si="96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90">
      <c r="A189" s="49" t="s">
        <v>227</v>
      </c>
      <c r="B189" s="11" t="s">
        <v>231</v>
      </c>
      <c r="C189" s="17">
        <f t="shared" ref="C189:C192" si="98">SUM(D189:J189)</f>
        <v>2000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" si="99">SUM(G190:G192)</f>
        <v>0</v>
      </c>
      <c r="H189" s="17">
        <f t="shared" ref="H189" si="100">SUM(H190:H192)</f>
        <v>0</v>
      </c>
      <c r="I189" s="17">
        <f t="shared" ref="I189" si="101">SUM(I190:I192)</f>
        <v>2000</v>
      </c>
      <c r="J189" s="17">
        <f t="shared" ref="J189" si="102">SUM(J190:J192)</f>
        <v>0</v>
      </c>
      <c r="K189" s="17">
        <f t="shared" ref="K189" si="103">SUM(K190:K192)</f>
        <v>0</v>
      </c>
      <c r="L189" s="17">
        <f t="shared" ref="L189" si="104">SUM(L190:L192)</f>
        <v>0</v>
      </c>
      <c r="M189" s="17">
        <f t="shared" ref="M189" si="105">SUM(M190:M192)</f>
        <v>0</v>
      </c>
      <c r="N189" s="17">
        <f t="shared" ref="N189" si="106">SUM(N190:N192)</f>
        <v>0</v>
      </c>
      <c r="O189" s="16"/>
      <c r="P189" s="9"/>
      <c r="Q189" s="9"/>
      <c r="R189" s="9"/>
      <c r="S189" s="9"/>
    </row>
    <row r="190" spans="1:19" s="7" customFormat="1">
      <c r="A190" s="49" t="s">
        <v>228</v>
      </c>
      <c r="B190" s="11" t="s">
        <v>12</v>
      </c>
      <c r="C190" s="17">
        <f t="shared" si="98"/>
        <v>2000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2000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>
      <c r="A191" s="49" t="s">
        <v>229</v>
      </c>
      <c r="B191" s="11" t="s">
        <v>13</v>
      </c>
      <c r="C191" s="17">
        <f t="shared" si="98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>
      <c r="A192" s="49" t="s">
        <v>230</v>
      </c>
      <c r="B192" s="11" t="s">
        <v>14</v>
      </c>
      <c r="C192" s="17">
        <f t="shared" si="98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7" customFormat="1" ht="45">
      <c r="A193" s="49" t="s">
        <v>232</v>
      </c>
      <c r="B193" s="11" t="s">
        <v>236</v>
      </c>
      <c r="C193" s="17">
        <f t="shared" ref="C193:C196" si="107">SUM(D193:J193)</f>
        <v>68.7</v>
      </c>
      <c r="D193" s="17">
        <f>SUM(D194:D196)</f>
        <v>0</v>
      </c>
      <c r="E193" s="17">
        <f>SUM(E194:E196)</f>
        <v>0</v>
      </c>
      <c r="F193" s="17">
        <f>SUM(F194:F196)</f>
        <v>0</v>
      </c>
      <c r="G193" s="17">
        <f t="shared" ref="G193" si="108">SUM(G194:G196)</f>
        <v>0</v>
      </c>
      <c r="H193" s="17">
        <f t="shared" ref="H193" si="109">SUM(H194:H196)</f>
        <v>0</v>
      </c>
      <c r="I193" s="17">
        <f t="shared" ref="I193" si="110">SUM(I194:I196)</f>
        <v>33.700000000000003</v>
      </c>
      <c r="J193" s="17">
        <f t="shared" ref="J193" si="111">SUM(J194:J196)</f>
        <v>35</v>
      </c>
      <c r="K193" s="17">
        <f t="shared" ref="K193" si="112">SUM(K194:K196)</f>
        <v>36.4</v>
      </c>
      <c r="L193" s="17">
        <f t="shared" ref="L193" si="113">SUM(L194:L196)</f>
        <v>36.4</v>
      </c>
      <c r="M193" s="17">
        <f t="shared" ref="M193" si="114">SUM(M194:M196)</f>
        <v>36.4</v>
      </c>
      <c r="N193" s="17">
        <f t="shared" ref="N193" si="115">SUM(N194:N196)</f>
        <v>36.4</v>
      </c>
      <c r="O193" s="16"/>
      <c r="P193" s="9"/>
      <c r="Q193" s="9"/>
      <c r="R193" s="9"/>
      <c r="S193" s="9"/>
    </row>
    <row r="194" spans="1:19" s="7" customFormat="1" ht="30">
      <c r="A194" s="49" t="s">
        <v>233</v>
      </c>
      <c r="B194" s="11" t="s">
        <v>12</v>
      </c>
      <c r="C194" s="17">
        <f t="shared" si="107"/>
        <v>68.7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33.700000000000003</v>
      </c>
      <c r="J194" s="17">
        <v>35</v>
      </c>
      <c r="K194" s="17">
        <v>36.4</v>
      </c>
      <c r="L194" s="17">
        <v>36.4</v>
      </c>
      <c r="M194" s="17">
        <v>36.4</v>
      </c>
      <c r="N194" s="17">
        <v>36.4</v>
      </c>
      <c r="O194" s="16"/>
      <c r="P194" s="9"/>
      <c r="Q194" s="9"/>
      <c r="R194" s="9"/>
      <c r="S194" s="9"/>
    </row>
    <row r="195" spans="1:19" s="7" customFormat="1" ht="30">
      <c r="A195" s="49" t="s">
        <v>234</v>
      </c>
      <c r="B195" s="11" t="s">
        <v>13</v>
      </c>
      <c r="C195" s="17">
        <f t="shared" si="107"/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6"/>
      <c r="P195" s="9"/>
      <c r="Q195" s="9"/>
      <c r="R195" s="9"/>
      <c r="S195" s="9"/>
    </row>
    <row r="196" spans="1:19" s="7" customFormat="1" ht="30">
      <c r="A196" s="31" t="s">
        <v>235</v>
      </c>
      <c r="B196" s="11" t="s">
        <v>14</v>
      </c>
      <c r="C196" s="17">
        <f t="shared" si="107"/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6"/>
      <c r="P196" s="9"/>
      <c r="Q196" s="9"/>
      <c r="R196" s="9"/>
      <c r="S196" s="9"/>
    </row>
    <row r="197" spans="1:19" s="4" customFormat="1" ht="15" customHeight="1">
      <c r="A197" s="31">
        <v>141</v>
      </c>
      <c r="B197" s="69" t="s">
        <v>46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8"/>
      <c r="Q197" s="8"/>
      <c r="R197" s="8"/>
      <c r="S197" s="9"/>
    </row>
    <row r="198" spans="1:19" s="4" customFormat="1" ht="31.5" customHeight="1">
      <c r="A198" s="31">
        <v>142</v>
      </c>
      <c r="B198" s="11" t="s">
        <v>72</v>
      </c>
      <c r="C198" s="17">
        <f t="shared" ref="C198:C201" si="116">SUM(D198:J198)</f>
        <v>275451.40000000002</v>
      </c>
      <c r="D198" s="17">
        <f>SUM(D199:D201)</f>
        <v>34107.1</v>
      </c>
      <c r="E198" s="17">
        <f t="shared" ref="E198:N198" si="117">SUM(E199:E201)</f>
        <v>33793.200000000004</v>
      </c>
      <c r="F198" s="17">
        <f t="shared" si="117"/>
        <v>31007.200000000001</v>
      </c>
      <c r="G198" s="17">
        <f t="shared" si="117"/>
        <v>35395.799999999996</v>
      </c>
      <c r="H198" s="17">
        <f t="shared" si="117"/>
        <v>24499.1</v>
      </c>
      <c r="I198" s="17">
        <f t="shared" si="117"/>
        <v>78832.799999999988</v>
      </c>
      <c r="J198" s="17">
        <f t="shared" si="117"/>
        <v>37816.200000000012</v>
      </c>
      <c r="K198" s="17">
        <f t="shared" si="117"/>
        <v>39212.5</v>
      </c>
      <c r="L198" s="17">
        <f t="shared" si="117"/>
        <v>39212.5</v>
      </c>
      <c r="M198" s="17">
        <f t="shared" si="117"/>
        <v>39212.5</v>
      </c>
      <c r="N198" s="17">
        <f t="shared" si="117"/>
        <v>39212.5</v>
      </c>
      <c r="O198" s="11"/>
      <c r="P198" s="8"/>
      <c r="Q198" s="8"/>
      <c r="R198" s="8"/>
      <c r="S198" s="9"/>
    </row>
    <row r="199" spans="1:19" s="4" customFormat="1">
      <c r="A199" s="31">
        <v>143</v>
      </c>
      <c r="B199" s="11" t="s">
        <v>12</v>
      </c>
      <c r="C199" s="17">
        <f t="shared" si="116"/>
        <v>245911.09999999998</v>
      </c>
      <c r="D199" s="17">
        <f t="shared" ref="D199:F199" si="118">D204+D214</f>
        <v>34107.1</v>
      </c>
      <c r="E199" s="17">
        <f t="shared" si="118"/>
        <v>33230.800000000003</v>
      </c>
      <c r="F199" s="17">
        <f t="shared" si="118"/>
        <v>29420.7</v>
      </c>
      <c r="G199" s="17">
        <f>G204+G214</f>
        <v>33830.1</v>
      </c>
      <c r="H199" s="17">
        <f t="shared" ref="H199:N199" si="119">H204+H214</f>
        <v>22947.3</v>
      </c>
      <c r="I199" s="17">
        <f t="shared" si="119"/>
        <v>56078.19999999999</v>
      </c>
      <c r="J199" s="17">
        <f t="shared" si="119"/>
        <v>36296.900000000009</v>
      </c>
      <c r="K199" s="17">
        <f t="shared" si="119"/>
        <v>37693.199999999997</v>
      </c>
      <c r="L199" s="17">
        <f t="shared" si="119"/>
        <v>37693.199999999997</v>
      </c>
      <c r="M199" s="17">
        <f t="shared" si="119"/>
        <v>37693.199999999997</v>
      </c>
      <c r="N199" s="17">
        <f t="shared" si="119"/>
        <v>37693.199999999997</v>
      </c>
      <c r="O199" s="11"/>
      <c r="P199" s="8"/>
      <c r="Q199" s="8"/>
      <c r="R199" s="8"/>
      <c r="S199" s="9"/>
    </row>
    <row r="200" spans="1:19" s="4" customFormat="1">
      <c r="A200" s="31">
        <v>144</v>
      </c>
      <c r="B200" s="11" t="s">
        <v>13</v>
      </c>
      <c r="C200" s="17">
        <f t="shared" si="116"/>
        <v>29540.3</v>
      </c>
      <c r="D200" s="17">
        <f t="shared" ref="D200:N200" si="120">D205+D215</f>
        <v>0</v>
      </c>
      <c r="E200" s="17">
        <f t="shared" si="120"/>
        <v>562.4</v>
      </c>
      <c r="F200" s="17">
        <f t="shared" si="120"/>
        <v>1586.5</v>
      </c>
      <c r="G200" s="17">
        <f t="shared" si="120"/>
        <v>1565.7</v>
      </c>
      <c r="H200" s="17">
        <f t="shared" si="120"/>
        <v>1551.8</v>
      </c>
      <c r="I200" s="17">
        <f t="shared" si="120"/>
        <v>22754.6</v>
      </c>
      <c r="J200" s="17">
        <f t="shared" si="120"/>
        <v>1519.3</v>
      </c>
      <c r="K200" s="17">
        <f t="shared" si="120"/>
        <v>1519.3</v>
      </c>
      <c r="L200" s="17">
        <f t="shared" si="120"/>
        <v>1519.3</v>
      </c>
      <c r="M200" s="17">
        <f t="shared" si="120"/>
        <v>1519.3</v>
      </c>
      <c r="N200" s="17">
        <f t="shared" si="120"/>
        <v>1519.3</v>
      </c>
      <c r="O200" s="11"/>
      <c r="P200" s="8"/>
      <c r="Q200" s="8"/>
      <c r="R200" s="8"/>
      <c r="S200" s="9"/>
    </row>
    <row r="201" spans="1:19" s="4" customFormat="1">
      <c r="A201" s="31">
        <v>145</v>
      </c>
      <c r="B201" s="11" t="s">
        <v>14</v>
      </c>
      <c r="C201" s="17">
        <f t="shared" si="116"/>
        <v>0</v>
      </c>
      <c r="D201" s="17">
        <f t="shared" ref="D201:N201" si="121">D206+D216</f>
        <v>0</v>
      </c>
      <c r="E201" s="17">
        <f t="shared" si="121"/>
        <v>0</v>
      </c>
      <c r="F201" s="17">
        <f t="shared" si="121"/>
        <v>0</v>
      </c>
      <c r="G201" s="17">
        <f t="shared" si="121"/>
        <v>0</v>
      </c>
      <c r="H201" s="17">
        <f t="shared" si="121"/>
        <v>0</v>
      </c>
      <c r="I201" s="17">
        <f t="shared" si="121"/>
        <v>0</v>
      </c>
      <c r="J201" s="17">
        <f t="shared" si="121"/>
        <v>0</v>
      </c>
      <c r="K201" s="17">
        <f t="shared" si="121"/>
        <v>0</v>
      </c>
      <c r="L201" s="17">
        <f t="shared" si="121"/>
        <v>0</v>
      </c>
      <c r="M201" s="17">
        <f t="shared" si="121"/>
        <v>0</v>
      </c>
      <c r="N201" s="17">
        <f t="shared" si="121"/>
        <v>0</v>
      </c>
      <c r="O201" s="11"/>
      <c r="P201" s="8"/>
      <c r="Q201" s="8"/>
      <c r="R201" s="8"/>
      <c r="S201" s="9"/>
    </row>
    <row r="202" spans="1:19" s="4" customFormat="1">
      <c r="A202" s="35" t="s">
        <v>169</v>
      </c>
      <c r="B202" s="70" t="s">
        <v>17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2"/>
      <c r="P202" s="8"/>
      <c r="Q202" s="8"/>
      <c r="R202" s="8"/>
      <c r="S202" s="9"/>
    </row>
    <row r="203" spans="1:19" s="4" customFormat="1" ht="45">
      <c r="A203" s="35" t="s">
        <v>170</v>
      </c>
      <c r="B203" s="11" t="s">
        <v>20</v>
      </c>
      <c r="C203" s="17">
        <f>SUM(D203:J203)</f>
        <v>0</v>
      </c>
      <c r="D203" s="17">
        <f t="shared" ref="D203:N203" si="122">SUM(D204:D206)</f>
        <v>0</v>
      </c>
      <c r="E203" s="17">
        <f t="shared" si="122"/>
        <v>0</v>
      </c>
      <c r="F203" s="17">
        <f t="shared" si="122"/>
        <v>0</v>
      </c>
      <c r="G203" s="17">
        <f t="shared" si="122"/>
        <v>0</v>
      </c>
      <c r="H203" s="17">
        <f t="shared" si="122"/>
        <v>0</v>
      </c>
      <c r="I203" s="17">
        <f t="shared" si="122"/>
        <v>0</v>
      </c>
      <c r="J203" s="17">
        <f t="shared" si="122"/>
        <v>0</v>
      </c>
      <c r="K203" s="17">
        <f t="shared" si="122"/>
        <v>0</v>
      </c>
      <c r="L203" s="17">
        <f t="shared" si="122"/>
        <v>0</v>
      </c>
      <c r="M203" s="17">
        <f t="shared" si="122"/>
        <v>0</v>
      </c>
      <c r="N203" s="17">
        <f t="shared" si="122"/>
        <v>0</v>
      </c>
      <c r="O203" s="11"/>
      <c r="P203" s="8"/>
      <c r="Q203" s="8"/>
      <c r="R203" s="8"/>
      <c r="S203" s="9"/>
    </row>
    <row r="204" spans="1:19" s="4" customFormat="1">
      <c r="A204" s="35" t="s">
        <v>171</v>
      </c>
      <c r="B204" s="11" t="s">
        <v>12</v>
      </c>
      <c r="C204" s="17">
        <f t="shared" ref="C204:C206" si="123">SUM(D204:J204)</f>
        <v>0</v>
      </c>
      <c r="D204" s="17">
        <f t="shared" ref="D204:N204" si="124">D209</f>
        <v>0</v>
      </c>
      <c r="E204" s="17">
        <f t="shared" si="124"/>
        <v>0</v>
      </c>
      <c r="F204" s="17">
        <f t="shared" si="124"/>
        <v>0</v>
      </c>
      <c r="G204" s="17">
        <f t="shared" si="124"/>
        <v>0</v>
      </c>
      <c r="H204" s="17">
        <f t="shared" si="124"/>
        <v>0</v>
      </c>
      <c r="I204" s="17">
        <f t="shared" si="124"/>
        <v>0</v>
      </c>
      <c r="J204" s="17">
        <f t="shared" si="124"/>
        <v>0</v>
      </c>
      <c r="K204" s="17">
        <f t="shared" si="124"/>
        <v>0</v>
      </c>
      <c r="L204" s="17">
        <f t="shared" si="124"/>
        <v>0</v>
      </c>
      <c r="M204" s="17">
        <f t="shared" si="124"/>
        <v>0</v>
      </c>
      <c r="N204" s="17">
        <f t="shared" si="124"/>
        <v>0</v>
      </c>
      <c r="O204" s="11"/>
      <c r="P204" s="8"/>
      <c r="Q204" s="8"/>
      <c r="R204" s="8"/>
      <c r="S204" s="9"/>
    </row>
    <row r="205" spans="1:19" s="4" customFormat="1">
      <c r="A205" s="35" t="s">
        <v>172</v>
      </c>
      <c r="B205" s="11" t="s">
        <v>13</v>
      </c>
      <c r="C205" s="17">
        <f t="shared" si="123"/>
        <v>0</v>
      </c>
      <c r="D205" s="17">
        <f>D210</f>
        <v>0</v>
      </c>
      <c r="E205" s="17">
        <f t="shared" ref="E205:N205" si="125">E210</f>
        <v>0</v>
      </c>
      <c r="F205" s="17">
        <f t="shared" si="125"/>
        <v>0</v>
      </c>
      <c r="G205" s="17">
        <f t="shared" si="125"/>
        <v>0</v>
      </c>
      <c r="H205" s="17">
        <f t="shared" si="125"/>
        <v>0</v>
      </c>
      <c r="I205" s="17">
        <f t="shared" si="125"/>
        <v>0</v>
      </c>
      <c r="J205" s="17">
        <f t="shared" si="125"/>
        <v>0</v>
      </c>
      <c r="K205" s="17">
        <f t="shared" si="125"/>
        <v>0</v>
      </c>
      <c r="L205" s="17">
        <f t="shared" si="125"/>
        <v>0</v>
      </c>
      <c r="M205" s="17">
        <f t="shared" si="125"/>
        <v>0</v>
      </c>
      <c r="N205" s="17">
        <f t="shared" si="125"/>
        <v>0</v>
      </c>
      <c r="O205" s="11"/>
      <c r="P205" s="8"/>
      <c r="Q205" s="8"/>
      <c r="R205" s="8"/>
      <c r="S205" s="9"/>
    </row>
    <row r="206" spans="1:19" s="4" customFormat="1">
      <c r="A206" s="35" t="s">
        <v>173</v>
      </c>
      <c r="B206" s="11" t="s">
        <v>14</v>
      </c>
      <c r="C206" s="17">
        <f t="shared" si="123"/>
        <v>0</v>
      </c>
      <c r="D206" s="17">
        <f>D211</f>
        <v>0</v>
      </c>
      <c r="E206" s="17">
        <f t="shared" ref="E206:N206" si="126">E211</f>
        <v>0</v>
      </c>
      <c r="F206" s="17">
        <f t="shared" si="126"/>
        <v>0</v>
      </c>
      <c r="G206" s="17">
        <f t="shared" si="126"/>
        <v>0</v>
      </c>
      <c r="H206" s="17">
        <f t="shared" si="126"/>
        <v>0</v>
      </c>
      <c r="I206" s="17">
        <f t="shared" si="126"/>
        <v>0</v>
      </c>
      <c r="J206" s="17">
        <f t="shared" si="126"/>
        <v>0</v>
      </c>
      <c r="K206" s="17">
        <f t="shared" si="126"/>
        <v>0</v>
      </c>
      <c r="L206" s="17">
        <f t="shared" si="126"/>
        <v>0</v>
      </c>
      <c r="M206" s="17">
        <f t="shared" si="126"/>
        <v>0</v>
      </c>
      <c r="N206" s="17">
        <f t="shared" si="126"/>
        <v>0</v>
      </c>
      <c r="O206" s="11"/>
      <c r="P206" s="8"/>
      <c r="Q206" s="8"/>
      <c r="R206" s="8"/>
      <c r="S206" s="9"/>
    </row>
    <row r="207" spans="1:19" s="4" customFormat="1">
      <c r="A207" s="35" t="s">
        <v>174</v>
      </c>
      <c r="B207" s="70" t="s">
        <v>181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2"/>
      <c r="P207" s="8"/>
      <c r="Q207" s="8"/>
      <c r="R207" s="8"/>
      <c r="S207" s="9"/>
    </row>
    <row r="208" spans="1:19" s="4" customFormat="1" ht="60">
      <c r="A208" s="35" t="s">
        <v>175</v>
      </c>
      <c r="B208" s="11" t="s">
        <v>19</v>
      </c>
      <c r="C208" s="17">
        <f t="shared" ref="C208:C211" si="127">SUM(D208:J208)</f>
        <v>0</v>
      </c>
      <c r="D208" s="17">
        <f t="shared" ref="D208:N208" si="128">SUM(D209:D211)</f>
        <v>0</v>
      </c>
      <c r="E208" s="17">
        <f t="shared" si="128"/>
        <v>0</v>
      </c>
      <c r="F208" s="17">
        <f t="shared" si="128"/>
        <v>0</v>
      </c>
      <c r="G208" s="17">
        <f t="shared" si="128"/>
        <v>0</v>
      </c>
      <c r="H208" s="17">
        <f t="shared" si="128"/>
        <v>0</v>
      </c>
      <c r="I208" s="17">
        <f t="shared" si="128"/>
        <v>0</v>
      </c>
      <c r="J208" s="17">
        <f t="shared" si="128"/>
        <v>0</v>
      </c>
      <c r="K208" s="17">
        <f t="shared" si="128"/>
        <v>0</v>
      </c>
      <c r="L208" s="17">
        <f t="shared" si="128"/>
        <v>0</v>
      </c>
      <c r="M208" s="17">
        <f t="shared" si="128"/>
        <v>0</v>
      </c>
      <c r="N208" s="17">
        <f t="shared" si="128"/>
        <v>0</v>
      </c>
      <c r="O208" s="11"/>
      <c r="P208" s="8"/>
      <c r="Q208" s="8"/>
      <c r="R208" s="8"/>
      <c r="S208" s="9"/>
    </row>
    <row r="209" spans="1:19" s="4" customFormat="1">
      <c r="A209" s="35" t="s">
        <v>176</v>
      </c>
      <c r="B209" s="11" t="s">
        <v>12</v>
      </c>
      <c r="C209" s="17">
        <f t="shared" si="127"/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1"/>
      <c r="P209" s="8"/>
      <c r="Q209" s="8"/>
      <c r="R209" s="8"/>
      <c r="S209" s="9"/>
    </row>
    <row r="210" spans="1:19" s="4" customFormat="1">
      <c r="A210" s="35" t="s">
        <v>177</v>
      </c>
      <c r="B210" s="11" t="s">
        <v>13</v>
      </c>
      <c r="C210" s="17">
        <f t="shared" si="127"/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1"/>
      <c r="P210" s="8"/>
      <c r="Q210" s="8"/>
      <c r="R210" s="8"/>
      <c r="S210" s="9"/>
    </row>
    <row r="211" spans="1:19" s="4" customFormat="1" ht="30">
      <c r="A211" s="35" t="s">
        <v>178</v>
      </c>
      <c r="B211" s="11" t="s">
        <v>14</v>
      </c>
      <c r="C211" s="17">
        <f t="shared" si="127"/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1"/>
      <c r="P211" s="8"/>
      <c r="Q211" s="8"/>
      <c r="R211" s="8"/>
      <c r="S211" s="9"/>
    </row>
    <row r="212" spans="1:19" s="4" customFormat="1">
      <c r="A212" s="31">
        <v>146</v>
      </c>
      <c r="B212" s="68" t="s">
        <v>27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8"/>
      <c r="Q212" s="8"/>
      <c r="R212" s="8"/>
      <c r="S212" s="9"/>
    </row>
    <row r="213" spans="1:19" s="4" customFormat="1" ht="45">
      <c r="A213" s="31">
        <v>147</v>
      </c>
      <c r="B213" s="11" t="s">
        <v>22</v>
      </c>
      <c r="C213" s="17">
        <f t="shared" ref="C213:C261" si="129">SUM(D213:J213)</f>
        <v>275451.40000000002</v>
      </c>
      <c r="D213" s="17">
        <f t="shared" ref="D213:N213" si="130">SUM(D214:D216)</f>
        <v>34107.1</v>
      </c>
      <c r="E213" s="17">
        <f t="shared" si="130"/>
        <v>33793.200000000004</v>
      </c>
      <c r="F213" s="17">
        <f t="shared" si="130"/>
        <v>31007.200000000001</v>
      </c>
      <c r="G213" s="17">
        <f t="shared" si="130"/>
        <v>35395.799999999996</v>
      </c>
      <c r="H213" s="17">
        <f t="shared" si="130"/>
        <v>24499.1</v>
      </c>
      <c r="I213" s="17">
        <f t="shared" si="130"/>
        <v>78832.799999999988</v>
      </c>
      <c r="J213" s="17">
        <f t="shared" si="130"/>
        <v>37816.200000000012</v>
      </c>
      <c r="K213" s="17">
        <f t="shared" si="130"/>
        <v>39212.5</v>
      </c>
      <c r="L213" s="17">
        <f t="shared" si="130"/>
        <v>39212.5</v>
      </c>
      <c r="M213" s="17">
        <f t="shared" si="130"/>
        <v>39212.5</v>
      </c>
      <c r="N213" s="17">
        <f t="shared" si="130"/>
        <v>39212.5</v>
      </c>
      <c r="O213" s="11"/>
      <c r="P213" s="8"/>
      <c r="Q213" s="8"/>
      <c r="R213" s="8"/>
      <c r="S213" s="9"/>
    </row>
    <row r="214" spans="1:19" s="4" customFormat="1">
      <c r="A214" s="31">
        <v>148</v>
      </c>
      <c r="B214" s="11" t="s">
        <v>12</v>
      </c>
      <c r="C214" s="17">
        <f t="shared" si="129"/>
        <v>245911.09999999998</v>
      </c>
      <c r="D214" s="17">
        <f t="shared" ref="D214:F214" si="131">D218+D222+D227+D232+D236+D240+D244+D252+D248+D256+D260</f>
        <v>34107.1</v>
      </c>
      <c r="E214" s="17">
        <f t="shared" si="131"/>
        <v>33230.800000000003</v>
      </c>
      <c r="F214" s="17">
        <f t="shared" si="131"/>
        <v>29420.7</v>
      </c>
      <c r="G214" s="17">
        <f>G218+G222+G227+G232+G236+G240+G244+G252+G248+G256+G260</f>
        <v>33830.1</v>
      </c>
      <c r="H214" s="17">
        <f t="shared" ref="H214" si="132">H218+H222+H227+H232+H236+H240+H244+H252+H248+H256+H260</f>
        <v>22947.3</v>
      </c>
      <c r="I214" s="17">
        <f>I218+I222+I227+I232+I236+I240+I244+I252+I248+I256+I260+I264+I268</f>
        <v>56078.19999999999</v>
      </c>
      <c r="J214" s="17">
        <f t="shared" ref="J214:N214" si="133">J218+J222+J227+J232+J236+J240+J244+J252+J248+J256+J260+J264+J268</f>
        <v>36296.900000000009</v>
      </c>
      <c r="K214" s="17">
        <f t="shared" si="133"/>
        <v>37693.199999999997</v>
      </c>
      <c r="L214" s="17">
        <f t="shared" si="133"/>
        <v>37693.199999999997</v>
      </c>
      <c r="M214" s="17">
        <f t="shared" si="133"/>
        <v>37693.199999999997</v>
      </c>
      <c r="N214" s="17">
        <f t="shared" si="133"/>
        <v>37693.199999999997</v>
      </c>
      <c r="O214" s="11"/>
      <c r="P214" s="8"/>
      <c r="Q214" s="8"/>
      <c r="R214" s="8"/>
      <c r="S214" s="9"/>
    </row>
    <row r="215" spans="1:19" s="4" customFormat="1">
      <c r="A215" s="31">
        <v>149</v>
      </c>
      <c r="B215" s="11" t="s">
        <v>13</v>
      </c>
      <c r="C215" s="17">
        <f t="shared" si="129"/>
        <v>29540.3</v>
      </c>
      <c r="D215" s="17">
        <f t="shared" ref="D215:F215" si="134">D219+D224+D229+D233+D237+D241+D245+D253+D249+D257+D261</f>
        <v>0</v>
      </c>
      <c r="E215" s="17">
        <f t="shared" si="134"/>
        <v>562.4</v>
      </c>
      <c r="F215" s="17">
        <f t="shared" si="134"/>
        <v>1586.5</v>
      </c>
      <c r="G215" s="17">
        <f>G219+G224+G229+G233+G237+G241+G245+G253+G249+G257+G261</f>
        <v>1565.7</v>
      </c>
      <c r="H215" s="17">
        <f t="shared" ref="H215" si="135">H219+H224+H229+H233+H237+H241+H245+H253+H249+H257+H261</f>
        <v>1551.8</v>
      </c>
      <c r="I215" s="17">
        <f>I219+I223+I228+I233+I237+I241+I245+I253+I249+I257+I261+I265+I269</f>
        <v>22754.6</v>
      </c>
      <c r="J215" s="17">
        <f t="shared" ref="J215:N215" si="136">J219+J223+J228+J233+J237+J241+J245+J253+J249+J257+J261+J265+J269</f>
        <v>1519.3</v>
      </c>
      <c r="K215" s="17">
        <f t="shared" si="136"/>
        <v>1519.3</v>
      </c>
      <c r="L215" s="17">
        <f t="shared" si="136"/>
        <v>1519.3</v>
      </c>
      <c r="M215" s="17">
        <f t="shared" si="136"/>
        <v>1519.3</v>
      </c>
      <c r="N215" s="17">
        <f t="shared" si="136"/>
        <v>1519.3</v>
      </c>
      <c r="O215" s="11"/>
      <c r="P215" s="8"/>
      <c r="Q215" s="8"/>
      <c r="R215" s="8"/>
      <c r="S215" s="9"/>
    </row>
    <row r="216" spans="1:19" s="4" customFormat="1">
      <c r="A216" s="31">
        <v>150</v>
      </c>
      <c r="B216" s="11" t="s">
        <v>14</v>
      </c>
      <c r="C216" s="18">
        <f t="shared" si="129"/>
        <v>0</v>
      </c>
      <c r="D216" s="18">
        <f t="shared" ref="D216:H216" si="137">D220+D225+D230+D234+D238+D242+D246+D250+D254+D258+D262+D270</f>
        <v>0</v>
      </c>
      <c r="E216" s="18">
        <f t="shared" si="137"/>
        <v>0</v>
      </c>
      <c r="F216" s="18">
        <f t="shared" si="137"/>
        <v>0</v>
      </c>
      <c r="G216" s="18">
        <f t="shared" si="137"/>
        <v>0</v>
      </c>
      <c r="H216" s="18">
        <f t="shared" si="137"/>
        <v>0</v>
      </c>
      <c r="I216" s="18">
        <f>I220+I224+I229+I234+I238+I242+I246+I254+I250+I258+I262+I266+I270</f>
        <v>0</v>
      </c>
      <c r="J216" s="18">
        <f t="shared" ref="J216:N216" si="138">J220+J224+J229+J234+J238+J242+J246+J254+J250+J258+J262+J266+J270</f>
        <v>0</v>
      </c>
      <c r="K216" s="18">
        <f t="shared" si="138"/>
        <v>0</v>
      </c>
      <c r="L216" s="18">
        <f t="shared" si="138"/>
        <v>0</v>
      </c>
      <c r="M216" s="18">
        <f t="shared" si="138"/>
        <v>0</v>
      </c>
      <c r="N216" s="18">
        <f t="shared" si="138"/>
        <v>0</v>
      </c>
      <c r="O216" s="14"/>
      <c r="P216" s="9"/>
      <c r="Q216" s="9"/>
      <c r="R216" s="9"/>
      <c r="S216" s="9"/>
    </row>
    <row r="217" spans="1:19" s="4" customFormat="1" ht="60">
      <c r="A217" s="31">
        <v>151</v>
      </c>
      <c r="B217" s="11" t="s">
        <v>54</v>
      </c>
      <c r="C217" s="18">
        <f t="shared" si="129"/>
        <v>0</v>
      </c>
      <c r="D217" s="18">
        <f t="shared" ref="D217" si="139">SUM(D218:D220)</f>
        <v>0</v>
      </c>
      <c r="E217" s="18">
        <f t="shared" ref="E217:N217" si="140">SUM(E218:E220)</f>
        <v>0</v>
      </c>
      <c r="F217" s="18">
        <f t="shared" si="140"/>
        <v>0</v>
      </c>
      <c r="G217" s="18">
        <f t="shared" si="140"/>
        <v>0</v>
      </c>
      <c r="H217" s="18">
        <f t="shared" si="140"/>
        <v>0</v>
      </c>
      <c r="I217" s="18">
        <f t="shared" si="140"/>
        <v>0</v>
      </c>
      <c r="J217" s="18">
        <f t="shared" si="140"/>
        <v>0</v>
      </c>
      <c r="K217" s="18">
        <f t="shared" si="140"/>
        <v>0</v>
      </c>
      <c r="L217" s="18">
        <f t="shared" si="140"/>
        <v>0</v>
      </c>
      <c r="M217" s="18">
        <f t="shared" si="140"/>
        <v>0</v>
      </c>
      <c r="N217" s="18">
        <f t="shared" si="140"/>
        <v>0</v>
      </c>
      <c r="O217" s="11" t="s">
        <v>133</v>
      </c>
      <c r="P217" s="9"/>
      <c r="Q217" s="9"/>
      <c r="R217" s="9"/>
      <c r="S217" s="9"/>
    </row>
    <row r="218" spans="1:19" s="4" customFormat="1">
      <c r="A218" s="31">
        <v>152</v>
      </c>
      <c r="B218" s="11" t="s">
        <v>12</v>
      </c>
      <c r="C218" s="18">
        <f t="shared" si="129"/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>
      <c r="A219" s="31">
        <v>153</v>
      </c>
      <c r="B219" s="11" t="s">
        <v>13</v>
      </c>
      <c r="C219" s="18">
        <f t="shared" si="129"/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31">
        <v>154</v>
      </c>
      <c r="B220" s="11" t="s">
        <v>14</v>
      </c>
      <c r="C220" s="18">
        <f t="shared" si="129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 ht="75" customHeight="1">
      <c r="A221" s="31">
        <v>155</v>
      </c>
      <c r="B221" s="11" t="s">
        <v>55</v>
      </c>
      <c r="C221" s="18">
        <f>SUM(D221:J221)</f>
        <v>30994.1</v>
      </c>
      <c r="D221" s="18">
        <f>D222+D224+D225</f>
        <v>5622.7</v>
      </c>
      <c r="E221" s="18">
        <f t="shared" ref="E221:N221" si="141">E222+E224+E225</f>
        <v>4152.3999999999996</v>
      </c>
      <c r="F221" s="18">
        <f t="shared" si="141"/>
        <v>0</v>
      </c>
      <c r="G221" s="18">
        <f t="shared" si="141"/>
        <v>0</v>
      </c>
      <c r="H221" s="18">
        <f t="shared" si="141"/>
        <v>0</v>
      </c>
      <c r="I221" s="18">
        <f t="shared" si="141"/>
        <v>21219</v>
      </c>
      <c r="J221" s="18">
        <f t="shared" si="141"/>
        <v>0</v>
      </c>
      <c r="K221" s="18">
        <f t="shared" si="141"/>
        <v>0</v>
      </c>
      <c r="L221" s="18">
        <f t="shared" si="141"/>
        <v>0</v>
      </c>
      <c r="M221" s="18">
        <f t="shared" si="141"/>
        <v>0</v>
      </c>
      <c r="N221" s="18">
        <f t="shared" si="141"/>
        <v>0</v>
      </c>
      <c r="O221" s="11" t="s">
        <v>132</v>
      </c>
      <c r="P221" s="9"/>
      <c r="Q221" s="9"/>
      <c r="R221" s="9"/>
      <c r="S221" s="9"/>
    </row>
    <row r="222" spans="1:19" s="4" customFormat="1">
      <c r="A222" s="31">
        <v>156</v>
      </c>
      <c r="B222" s="11" t="s">
        <v>12</v>
      </c>
      <c r="C222" s="18">
        <f t="shared" si="129"/>
        <v>30994.1</v>
      </c>
      <c r="D222" s="18">
        <v>5622.7</v>
      </c>
      <c r="E222" s="18">
        <v>4152.3999999999996</v>
      </c>
      <c r="F222" s="18">
        <v>0</v>
      </c>
      <c r="G222" s="18">
        <v>0</v>
      </c>
      <c r="H222" s="18">
        <v>0</v>
      </c>
      <c r="I222" s="18">
        <v>21219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6"/>
      <c r="P222" s="9"/>
      <c r="Q222" s="9"/>
      <c r="R222" s="9"/>
      <c r="S222" s="9"/>
    </row>
    <row r="223" spans="1:19" s="4" customFormat="1" ht="30">
      <c r="A223" s="31">
        <v>157</v>
      </c>
      <c r="B223" s="11" t="s">
        <v>78</v>
      </c>
      <c r="C223" s="18">
        <f t="shared" si="129"/>
        <v>23701.1</v>
      </c>
      <c r="D223" s="18">
        <v>0</v>
      </c>
      <c r="E223" s="18">
        <v>2482.1</v>
      </c>
      <c r="F223" s="18">
        <v>0</v>
      </c>
      <c r="G223" s="18">
        <v>0</v>
      </c>
      <c r="H223" s="18">
        <v>0</v>
      </c>
      <c r="I223" s="18">
        <v>21219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6"/>
      <c r="P223" s="9"/>
      <c r="Q223" s="9"/>
      <c r="R223" s="9"/>
      <c r="S223" s="9"/>
    </row>
    <row r="224" spans="1:19" s="4" customFormat="1">
      <c r="A224" s="31">
        <v>158</v>
      </c>
      <c r="B224" s="11" t="s">
        <v>13</v>
      </c>
      <c r="C224" s="18">
        <f t="shared" si="129"/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31">
        <v>159</v>
      </c>
      <c r="B225" s="11" t="s">
        <v>14</v>
      </c>
      <c r="C225" s="18">
        <f t="shared" si="129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 ht="75">
      <c r="A226" s="31">
        <v>160</v>
      </c>
      <c r="B226" s="11" t="s">
        <v>91</v>
      </c>
      <c r="C226" s="18">
        <f>SUM(D226:J226)</f>
        <v>113156.3</v>
      </c>
      <c r="D226" s="18">
        <f>D227+D229+D230</f>
        <v>16412.3</v>
      </c>
      <c r="E226" s="18">
        <f t="shared" ref="E226:N226" si="142">E227+E229+E230</f>
        <v>20481.2</v>
      </c>
      <c r="F226" s="18">
        <f t="shared" si="142"/>
        <v>20834.7</v>
      </c>
      <c r="G226" s="18">
        <f t="shared" si="142"/>
        <v>21331.5</v>
      </c>
      <c r="H226" s="42">
        <f t="shared" si="142"/>
        <v>12269.4</v>
      </c>
      <c r="I226" s="42">
        <f t="shared" si="142"/>
        <v>10710.1</v>
      </c>
      <c r="J226" s="18">
        <f t="shared" si="142"/>
        <v>11117.1</v>
      </c>
      <c r="K226" s="18">
        <f t="shared" si="142"/>
        <v>11561.8</v>
      </c>
      <c r="L226" s="18">
        <f t="shared" si="142"/>
        <v>11561.8</v>
      </c>
      <c r="M226" s="18">
        <f t="shared" si="142"/>
        <v>11561.8</v>
      </c>
      <c r="N226" s="18">
        <f t="shared" si="142"/>
        <v>11561.8</v>
      </c>
      <c r="O226" s="11" t="s">
        <v>131</v>
      </c>
      <c r="P226" s="9"/>
      <c r="Q226" s="9"/>
      <c r="R226" s="9"/>
      <c r="S226" s="9"/>
    </row>
    <row r="227" spans="1:19" s="4" customFormat="1">
      <c r="A227" s="31">
        <v>161</v>
      </c>
      <c r="B227" s="11" t="s">
        <v>12</v>
      </c>
      <c r="C227" s="18">
        <f t="shared" si="129"/>
        <v>113156.3</v>
      </c>
      <c r="D227" s="18">
        <v>16412.3</v>
      </c>
      <c r="E227" s="18">
        <v>20481.2</v>
      </c>
      <c r="F227" s="18">
        <v>20834.7</v>
      </c>
      <c r="G227" s="18">
        <v>21331.5</v>
      </c>
      <c r="H227" s="42">
        <v>12269.4</v>
      </c>
      <c r="I227" s="42">
        <v>10710.1</v>
      </c>
      <c r="J227" s="18">
        <v>11117.1</v>
      </c>
      <c r="K227" s="18">
        <v>11561.8</v>
      </c>
      <c r="L227" s="18">
        <v>11561.8</v>
      </c>
      <c r="M227" s="18">
        <v>11561.8</v>
      </c>
      <c r="N227" s="18">
        <v>11561.8</v>
      </c>
      <c r="O227" s="16"/>
      <c r="P227" s="9"/>
      <c r="Q227" s="9"/>
      <c r="R227" s="9"/>
      <c r="S227" s="9"/>
    </row>
    <row r="228" spans="1:19" s="4" customFormat="1" ht="30">
      <c r="A228" s="31">
        <v>162</v>
      </c>
      <c r="B228" s="11" t="s">
        <v>79</v>
      </c>
      <c r="C228" s="18">
        <f t="shared" si="129"/>
        <v>10850.5</v>
      </c>
      <c r="D228" s="18">
        <v>0</v>
      </c>
      <c r="E228" s="18">
        <v>7168.2</v>
      </c>
      <c r="F228" s="18">
        <v>3682.3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6"/>
      <c r="P228" s="9"/>
      <c r="Q228" s="9"/>
      <c r="R228" s="9"/>
      <c r="S228" s="9"/>
    </row>
    <row r="229" spans="1:19" s="4" customFormat="1">
      <c r="A229" s="31">
        <v>163</v>
      </c>
      <c r="B229" s="11" t="s">
        <v>13</v>
      </c>
      <c r="C229" s="18">
        <f t="shared" si="129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31">
        <v>164</v>
      </c>
      <c r="B230" s="11" t="s">
        <v>14</v>
      </c>
      <c r="C230" s="18">
        <f t="shared" si="129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45">
      <c r="A231" s="31">
        <v>165</v>
      </c>
      <c r="B231" s="11" t="s">
        <v>92</v>
      </c>
      <c r="C231" s="18">
        <f t="shared" si="129"/>
        <v>6675.1</v>
      </c>
      <c r="D231" s="18">
        <f>SUM(D232:D234)</f>
        <v>1260.8</v>
      </c>
      <c r="E231" s="18">
        <f t="shared" ref="E231:N231" si="143">SUM(E232:E234)</f>
        <v>965</v>
      </c>
      <c r="F231" s="18">
        <f t="shared" si="143"/>
        <v>645.29999999999995</v>
      </c>
      <c r="G231" s="18">
        <f t="shared" si="143"/>
        <v>1071.8</v>
      </c>
      <c r="H231" s="42">
        <f t="shared" si="143"/>
        <v>531.79999999999995</v>
      </c>
      <c r="I231" s="42">
        <f t="shared" si="143"/>
        <v>1079.7</v>
      </c>
      <c r="J231" s="18">
        <f t="shared" si="143"/>
        <v>1120.7</v>
      </c>
      <c r="K231" s="18">
        <f t="shared" si="143"/>
        <v>1165.5</v>
      </c>
      <c r="L231" s="18">
        <f t="shared" si="143"/>
        <v>1165.5</v>
      </c>
      <c r="M231" s="18">
        <f t="shared" si="143"/>
        <v>1165.5</v>
      </c>
      <c r="N231" s="18">
        <f t="shared" si="143"/>
        <v>1165.5</v>
      </c>
      <c r="O231" s="11" t="s">
        <v>199</v>
      </c>
      <c r="P231" s="9"/>
      <c r="Q231" s="9"/>
      <c r="R231" s="9"/>
      <c r="S231" s="9"/>
    </row>
    <row r="232" spans="1:19" s="4" customFormat="1">
      <c r="A232" s="31">
        <v>166</v>
      </c>
      <c r="B232" s="11" t="s">
        <v>12</v>
      </c>
      <c r="C232" s="18">
        <f t="shared" si="129"/>
        <v>6675.1</v>
      </c>
      <c r="D232" s="18">
        <v>1260.8</v>
      </c>
      <c r="E232" s="18">
        <v>965</v>
      </c>
      <c r="F232" s="18">
        <v>645.29999999999995</v>
      </c>
      <c r="G232" s="18">
        <v>1071.8</v>
      </c>
      <c r="H232" s="42">
        <v>531.79999999999995</v>
      </c>
      <c r="I232" s="42">
        <v>1079.7</v>
      </c>
      <c r="J232" s="18">
        <v>1120.7</v>
      </c>
      <c r="K232" s="18">
        <v>1165.5</v>
      </c>
      <c r="L232" s="18">
        <v>1165.5</v>
      </c>
      <c r="M232" s="18">
        <v>1165.5</v>
      </c>
      <c r="N232" s="18">
        <v>1165.5</v>
      </c>
      <c r="O232" s="16"/>
      <c r="P232" s="9"/>
      <c r="Q232" s="9"/>
      <c r="R232" s="9"/>
      <c r="S232" s="9"/>
    </row>
    <row r="233" spans="1:19" s="4" customFormat="1">
      <c r="A233" s="31">
        <v>167</v>
      </c>
      <c r="B233" s="11" t="s">
        <v>13</v>
      </c>
      <c r="C233" s="18">
        <f t="shared" si="129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31">
        <v>168</v>
      </c>
      <c r="B234" s="11" t="s">
        <v>14</v>
      </c>
      <c r="C234" s="18">
        <f t="shared" si="129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75">
      <c r="A235" s="31">
        <v>169</v>
      </c>
      <c r="B235" s="11" t="s">
        <v>93</v>
      </c>
      <c r="C235" s="18">
        <f t="shared" si="129"/>
        <v>40322.6</v>
      </c>
      <c r="D235" s="18">
        <f t="shared" ref="D235:N235" si="144">SUM(D236:D238)</f>
        <v>6161.3</v>
      </c>
      <c r="E235" s="18">
        <f t="shared" si="144"/>
        <v>3063.8</v>
      </c>
      <c r="F235" s="18">
        <f t="shared" si="144"/>
        <v>5000</v>
      </c>
      <c r="G235" s="18">
        <f t="shared" si="144"/>
        <v>4953.7</v>
      </c>
      <c r="H235" s="18">
        <f t="shared" si="144"/>
        <v>4970.3999999999996</v>
      </c>
      <c r="I235" s="42">
        <f t="shared" si="144"/>
        <v>7935.9</v>
      </c>
      <c r="J235" s="18">
        <f t="shared" si="144"/>
        <v>8237.5</v>
      </c>
      <c r="K235" s="18">
        <f t="shared" si="144"/>
        <v>8567</v>
      </c>
      <c r="L235" s="18">
        <f t="shared" si="144"/>
        <v>8567</v>
      </c>
      <c r="M235" s="18">
        <f t="shared" si="144"/>
        <v>8567</v>
      </c>
      <c r="N235" s="18">
        <f t="shared" si="144"/>
        <v>8567</v>
      </c>
      <c r="O235" s="11" t="s">
        <v>198</v>
      </c>
      <c r="P235" s="9"/>
      <c r="Q235" s="9"/>
      <c r="R235" s="9"/>
      <c r="S235" s="9"/>
    </row>
    <row r="236" spans="1:19" s="4" customFormat="1">
      <c r="A236" s="31">
        <v>170</v>
      </c>
      <c r="B236" s="11" t="s">
        <v>12</v>
      </c>
      <c r="C236" s="18">
        <f t="shared" si="129"/>
        <v>40322.6</v>
      </c>
      <c r="D236" s="18">
        <v>6161.3</v>
      </c>
      <c r="E236" s="18">
        <v>3063.8</v>
      </c>
      <c r="F236" s="18">
        <v>5000</v>
      </c>
      <c r="G236" s="18">
        <v>4953.7</v>
      </c>
      <c r="H236" s="18">
        <v>4970.3999999999996</v>
      </c>
      <c r="I236" s="42">
        <v>7935.9</v>
      </c>
      <c r="J236" s="18">
        <v>8237.5</v>
      </c>
      <c r="K236" s="18">
        <v>8567</v>
      </c>
      <c r="L236" s="18">
        <v>8567</v>
      </c>
      <c r="M236" s="18">
        <v>8567</v>
      </c>
      <c r="N236" s="18">
        <v>8567</v>
      </c>
      <c r="O236" s="16"/>
      <c r="P236" s="9"/>
      <c r="Q236" s="9"/>
      <c r="R236" s="9"/>
      <c r="S236" s="9"/>
    </row>
    <row r="237" spans="1:19" s="4" customFormat="1">
      <c r="A237" s="31">
        <v>171</v>
      </c>
      <c r="B237" s="11" t="s">
        <v>13</v>
      </c>
      <c r="C237" s="18">
        <f t="shared" si="129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31">
        <v>172</v>
      </c>
      <c r="B238" s="11" t="s">
        <v>14</v>
      </c>
      <c r="C238" s="18">
        <f t="shared" si="129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61.5" customHeight="1">
      <c r="A239" s="31">
        <v>173</v>
      </c>
      <c r="B239" s="11" t="s">
        <v>94</v>
      </c>
      <c r="C239" s="18">
        <f t="shared" si="129"/>
        <v>6379.7999999999993</v>
      </c>
      <c r="D239" s="18">
        <f t="shared" ref="D239:N239" si="145">SUM(D240:D242)</f>
        <v>738.5</v>
      </c>
      <c r="E239" s="18">
        <f t="shared" si="145"/>
        <v>1183.4000000000001</v>
      </c>
      <c r="F239" s="18">
        <f t="shared" si="145"/>
        <v>0</v>
      </c>
      <c r="G239" s="18">
        <f t="shared" si="145"/>
        <v>2514.5</v>
      </c>
      <c r="H239" s="18">
        <f t="shared" si="145"/>
        <v>552.5</v>
      </c>
      <c r="I239" s="42">
        <f t="shared" si="145"/>
        <v>0</v>
      </c>
      <c r="J239" s="18">
        <f t="shared" si="145"/>
        <v>1390.9</v>
      </c>
      <c r="K239" s="18">
        <f t="shared" si="145"/>
        <v>1390.9</v>
      </c>
      <c r="L239" s="18">
        <f t="shared" si="145"/>
        <v>1390.9</v>
      </c>
      <c r="M239" s="18">
        <f t="shared" si="145"/>
        <v>1390.9</v>
      </c>
      <c r="N239" s="18">
        <f t="shared" si="145"/>
        <v>1390.9</v>
      </c>
      <c r="O239" s="11" t="s">
        <v>130</v>
      </c>
      <c r="P239" s="9"/>
      <c r="Q239" s="9"/>
      <c r="R239" s="9"/>
      <c r="S239" s="9"/>
    </row>
    <row r="240" spans="1:19" s="4" customFormat="1">
      <c r="A240" s="31">
        <v>174</v>
      </c>
      <c r="B240" s="11" t="s">
        <v>12</v>
      </c>
      <c r="C240" s="18">
        <f t="shared" si="129"/>
        <v>6379.7999999999993</v>
      </c>
      <c r="D240" s="18">
        <v>738.5</v>
      </c>
      <c r="E240" s="18">
        <v>1183.4000000000001</v>
      </c>
      <c r="F240" s="18">
        <v>0</v>
      </c>
      <c r="G240" s="18">
        <v>2514.5</v>
      </c>
      <c r="H240" s="18">
        <v>552.5</v>
      </c>
      <c r="I240" s="42">
        <v>0</v>
      </c>
      <c r="J240" s="18">
        <v>1390.9</v>
      </c>
      <c r="K240" s="18">
        <v>1390.9</v>
      </c>
      <c r="L240" s="18">
        <v>1390.9</v>
      </c>
      <c r="M240" s="18">
        <v>1390.9</v>
      </c>
      <c r="N240" s="18">
        <v>1390.9</v>
      </c>
      <c r="O240" s="16"/>
      <c r="P240" s="9"/>
      <c r="Q240" s="9"/>
      <c r="R240" s="9"/>
      <c r="S240" s="9"/>
    </row>
    <row r="241" spans="1:19" s="4" customFormat="1">
      <c r="A241" s="31">
        <v>175</v>
      </c>
      <c r="B241" s="11" t="s">
        <v>13</v>
      </c>
      <c r="C241" s="18">
        <f t="shared" si="129"/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31">
        <v>176</v>
      </c>
      <c r="B242" s="11" t="s">
        <v>14</v>
      </c>
      <c r="C242" s="18">
        <f t="shared" si="129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91.5" customHeight="1">
      <c r="A243" s="31">
        <v>177</v>
      </c>
      <c r="B243" s="11" t="s">
        <v>82</v>
      </c>
      <c r="C243" s="18">
        <f t="shared" si="129"/>
        <v>18226.3</v>
      </c>
      <c r="D243" s="18">
        <f t="shared" ref="D243:N243" si="146">SUM(D244:D246)</f>
        <v>800</v>
      </c>
      <c r="E243" s="18">
        <f t="shared" si="146"/>
        <v>1362.4</v>
      </c>
      <c r="F243" s="18">
        <f t="shared" si="146"/>
        <v>0</v>
      </c>
      <c r="G243" s="18">
        <f t="shared" si="146"/>
        <v>0</v>
      </c>
      <c r="H243" s="18">
        <f t="shared" si="146"/>
        <v>0</v>
      </c>
      <c r="I243" s="18">
        <f t="shared" si="146"/>
        <v>7882.2</v>
      </c>
      <c r="J243" s="18">
        <f t="shared" si="146"/>
        <v>8181.7</v>
      </c>
      <c r="K243" s="18">
        <f t="shared" si="146"/>
        <v>8509</v>
      </c>
      <c r="L243" s="18">
        <f t="shared" si="146"/>
        <v>8509</v>
      </c>
      <c r="M243" s="18">
        <f t="shared" si="146"/>
        <v>8509</v>
      </c>
      <c r="N243" s="18">
        <f t="shared" si="146"/>
        <v>8509</v>
      </c>
      <c r="O243" s="11" t="s">
        <v>129</v>
      </c>
      <c r="P243" s="9"/>
      <c r="Q243" s="9"/>
      <c r="R243" s="9"/>
      <c r="S243" s="9"/>
    </row>
    <row r="244" spans="1:19" s="4" customFormat="1">
      <c r="A244" s="31">
        <v>178</v>
      </c>
      <c r="B244" s="11" t="s">
        <v>12</v>
      </c>
      <c r="C244" s="18">
        <f t="shared" si="129"/>
        <v>17663.900000000001</v>
      </c>
      <c r="D244" s="18">
        <v>800</v>
      </c>
      <c r="E244" s="18">
        <v>800</v>
      </c>
      <c r="F244" s="18">
        <v>0</v>
      </c>
      <c r="G244" s="18">
        <v>0</v>
      </c>
      <c r="H244" s="18">
        <v>0</v>
      </c>
      <c r="I244" s="18">
        <v>7882.2</v>
      </c>
      <c r="J244" s="18">
        <v>8181.7</v>
      </c>
      <c r="K244" s="18">
        <v>8509</v>
      </c>
      <c r="L244" s="18">
        <v>8509</v>
      </c>
      <c r="M244" s="18">
        <v>8509</v>
      </c>
      <c r="N244" s="18">
        <v>8509</v>
      </c>
      <c r="O244" s="16"/>
      <c r="P244" s="9"/>
      <c r="Q244" s="9"/>
      <c r="R244" s="9"/>
      <c r="S244" s="9"/>
    </row>
    <row r="245" spans="1:19" s="4" customFormat="1">
      <c r="A245" s="31">
        <v>179</v>
      </c>
      <c r="B245" s="11" t="s">
        <v>13</v>
      </c>
      <c r="C245" s="18">
        <f t="shared" si="129"/>
        <v>562.4</v>
      </c>
      <c r="D245" s="18">
        <v>0</v>
      </c>
      <c r="E245" s="18">
        <v>562.4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6"/>
      <c r="P245" s="9"/>
      <c r="Q245" s="9"/>
      <c r="R245" s="9"/>
      <c r="S245" s="9"/>
    </row>
    <row r="246" spans="1:19" s="4" customFormat="1">
      <c r="A246" s="31">
        <v>180</v>
      </c>
      <c r="B246" s="11" t="s">
        <v>14</v>
      </c>
      <c r="C246" s="18">
        <f t="shared" si="129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75">
      <c r="A247" s="31">
        <v>181</v>
      </c>
      <c r="B247" s="11" t="s">
        <v>83</v>
      </c>
      <c r="C247" s="18">
        <f t="shared" ref="C247:C250" si="147">SUM(D247:J247)</f>
        <v>7758.9000000000005</v>
      </c>
      <c r="D247" s="18">
        <f t="shared" ref="D247:N247" si="148">SUM(D248:D250)</f>
        <v>0</v>
      </c>
      <c r="E247" s="18">
        <f t="shared" si="148"/>
        <v>0</v>
      </c>
      <c r="F247" s="18">
        <f t="shared" si="148"/>
        <v>1586.5</v>
      </c>
      <c r="G247" s="18">
        <f t="shared" si="148"/>
        <v>1565.7</v>
      </c>
      <c r="H247" s="18">
        <f t="shared" si="148"/>
        <v>1551.8</v>
      </c>
      <c r="I247" s="18">
        <f t="shared" si="148"/>
        <v>1535.6</v>
      </c>
      <c r="J247" s="18">
        <f t="shared" si="148"/>
        <v>1519.3</v>
      </c>
      <c r="K247" s="18">
        <f t="shared" si="148"/>
        <v>1519.3</v>
      </c>
      <c r="L247" s="18">
        <f t="shared" si="148"/>
        <v>1519.3</v>
      </c>
      <c r="M247" s="18">
        <f t="shared" si="148"/>
        <v>1519.3</v>
      </c>
      <c r="N247" s="18">
        <f t="shared" si="148"/>
        <v>1519.3</v>
      </c>
      <c r="O247" s="11" t="s">
        <v>128</v>
      </c>
      <c r="P247" s="9"/>
      <c r="Q247" s="9"/>
      <c r="R247" s="9"/>
      <c r="S247" s="9"/>
    </row>
    <row r="248" spans="1:19" s="4" customFormat="1">
      <c r="A248" s="31">
        <v>182</v>
      </c>
      <c r="B248" s="11" t="s">
        <v>12</v>
      </c>
      <c r="C248" s="18">
        <f t="shared" si="147"/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6"/>
      <c r="P248" s="9"/>
      <c r="Q248" s="9"/>
      <c r="R248" s="9"/>
      <c r="S248" s="9"/>
    </row>
    <row r="249" spans="1:19" s="4" customFormat="1">
      <c r="A249" s="31">
        <v>183</v>
      </c>
      <c r="B249" s="11" t="s">
        <v>13</v>
      </c>
      <c r="C249" s="18">
        <f t="shared" si="147"/>
        <v>7758.9000000000005</v>
      </c>
      <c r="D249" s="18">
        <v>0</v>
      </c>
      <c r="E249" s="18">
        <v>0</v>
      </c>
      <c r="F249" s="18">
        <v>1586.5</v>
      </c>
      <c r="G249" s="18">
        <v>1565.7</v>
      </c>
      <c r="H249" s="42">
        <v>1551.8</v>
      </c>
      <c r="I249" s="42">
        <v>1535.6</v>
      </c>
      <c r="J249" s="42">
        <v>1519.3</v>
      </c>
      <c r="K249" s="42">
        <v>1519.3</v>
      </c>
      <c r="L249" s="42">
        <v>1519.3</v>
      </c>
      <c r="M249" s="42">
        <v>1519.3</v>
      </c>
      <c r="N249" s="42">
        <v>1519.3</v>
      </c>
      <c r="O249" s="16"/>
      <c r="P249" s="9"/>
      <c r="Q249" s="9"/>
      <c r="R249" s="9"/>
      <c r="S249" s="9"/>
    </row>
    <row r="250" spans="1:19" s="4" customFormat="1">
      <c r="A250" s="31">
        <v>184</v>
      </c>
      <c r="B250" s="11" t="s">
        <v>14</v>
      </c>
      <c r="C250" s="18">
        <f t="shared" si="147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75">
      <c r="A251" s="31">
        <v>185</v>
      </c>
      <c r="B251" s="11" t="s">
        <v>95</v>
      </c>
      <c r="C251" s="18">
        <f t="shared" si="129"/>
        <v>16130</v>
      </c>
      <c r="D251" s="18">
        <f t="shared" ref="D251:N251" si="149">SUM(D252:D254)</f>
        <v>2000</v>
      </c>
      <c r="E251" s="18">
        <f t="shared" si="149"/>
        <v>1785</v>
      </c>
      <c r="F251" s="18">
        <f t="shared" si="149"/>
        <v>2500</v>
      </c>
      <c r="G251" s="18">
        <f t="shared" si="149"/>
        <v>2250</v>
      </c>
      <c r="H251" s="18">
        <f t="shared" si="149"/>
        <v>2500</v>
      </c>
      <c r="I251" s="42">
        <f t="shared" si="149"/>
        <v>2500</v>
      </c>
      <c r="J251" s="18">
        <f t="shared" si="149"/>
        <v>2595</v>
      </c>
      <c r="K251" s="18">
        <f t="shared" si="149"/>
        <v>2698.8</v>
      </c>
      <c r="L251" s="18">
        <f t="shared" si="149"/>
        <v>2698.8</v>
      </c>
      <c r="M251" s="18">
        <f t="shared" si="149"/>
        <v>2698.8</v>
      </c>
      <c r="N251" s="18">
        <f t="shared" si="149"/>
        <v>2698.8</v>
      </c>
      <c r="O251" s="11" t="s">
        <v>127</v>
      </c>
      <c r="P251" s="9"/>
      <c r="Q251" s="9"/>
      <c r="R251" s="9"/>
      <c r="S251" s="9"/>
    </row>
    <row r="252" spans="1:19" s="4" customFormat="1">
      <c r="A252" s="31">
        <v>186</v>
      </c>
      <c r="B252" s="11" t="s">
        <v>12</v>
      </c>
      <c r="C252" s="18">
        <f t="shared" si="129"/>
        <v>16130</v>
      </c>
      <c r="D252" s="18">
        <v>2000</v>
      </c>
      <c r="E252" s="18">
        <v>1785</v>
      </c>
      <c r="F252" s="18">
        <v>2500</v>
      </c>
      <c r="G252" s="18">
        <v>2250</v>
      </c>
      <c r="H252" s="18">
        <v>2500</v>
      </c>
      <c r="I252" s="42">
        <v>2500</v>
      </c>
      <c r="J252" s="18">
        <v>2595</v>
      </c>
      <c r="K252" s="18">
        <v>2698.8</v>
      </c>
      <c r="L252" s="18">
        <v>2698.8</v>
      </c>
      <c r="M252" s="18">
        <v>2698.8</v>
      </c>
      <c r="N252" s="18">
        <v>2698.8</v>
      </c>
      <c r="O252" s="16"/>
      <c r="P252" s="9"/>
      <c r="Q252" s="9"/>
      <c r="R252" s="9"/>
      <c r="S252" s="9"/>
    </row>
    <row r="253" spans="1:19" s="4" customFormat="1">
      <c r="A253" s="31">
        <v>187</v>
      </c>
      <c r="B253" s="11" t="s">
        <v>13</v>
      </c>
      <c r="C253" s="18">
        <f t="shared" si="129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31">
        <v>188</v>
      </c>
      <c r="B254" s="11" t="s">
        <v>14</v>
      </c>
      <c r="C254" s="18">
        <f t="shared" si="129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75">
      <c r="A255" s="31">
        <v>189</v>
      </c>
      <c r="B255" s="11" t="s">
        <v>71</v>
      </c>
      <c r="C255" s="18">
        <f t="shared" ref="C255:C258" si="150">SUM(D255:J255)</f>
        <v>12593.7</v>
      </c>
      <c r="D255" s="18">
        <f t="shared" ref="D255:N255" si="151">SUM(D256:D258)</f>
        <v>1111.5</v>
      </c>
      <c r="E255" s="18">
        <f t="shared" si="151"/>
        <v>800</v>
      </c>
      <c r="F255" s="18">
        <f t="shared" si="151"/>
        <v>440.7</v>
      </c>
      <c r="G255" s="18">
        <f t="shared" si="151"/>
        <v>1708.6</v>
      </c>
      <c r="H255" s="18">
        <f t="shared" si="151"/>
        <v>1358.7</v>
      </c>
      <c r="I255" s="42">
        <f t="shared" si="151"/>
        <v>3520.2</v>
      </c>
      <c r="J255" s="18">
        <f t="shared" si="151"/>
        <v>3654</v>
      </c>
      <c r="K255" s="18">
        <f t="shared" si="151"/>
        <v>3800.2</v>
      </c>
      <c r="L255" s="18">
        <f t="shared" si="151"/>
        <v>3800.2</v>
      </c>
      <c r="M255" s="18">
        <f t="shared" si="151"/>
        <v>3800.2</v>
      </c>
      <c r="N255" s="18">
        <f t="shared" si="151"/>
        <v>3800.2</v>
      </c>
      <c r="O255" s="11" t="s">
        <v>180</v>
      </c>
      <c r="P255" s="9"/>
      <c r="Q255" s="9"/>
      <c r="R255" s="9"/>
      <c r="S255" s="9"/>
    </row>
    <row r="256" spans="1:19" s="4" customFormat="1">
      <c r="A256" s="31">
        <v>190</v>
      </c>
      <c r="B256" s="11" t="s">
        <v>12</v>
      </c>
      <c r="C256" s="18">
        <f t="shared" si="150"/>
        <v>12593.7</v>
      </c>
      <c r="D256" s="18">
        <v>1111.5</v>
      </c>
      <c r="E256" s="18">
        <v>800</v>
      </c>
      <c r="F256" s="18">
        <v>440.7</v>
      </c>
      <c r="G256" s="18">
        <v>1708.6</v>
      </c>
      <c r="H256" s="18">
        <v>1358.7</v>
      </c>
      <c r="I256" s="42">
        <v>3520.2</v>
      </c>
      <c r="J256" s="18">
        <v>3654</v>
      </c>
      <c r="K256" s="18">
        <v>3800.2</v>
      </c>
      <c r="L256" s="18">
        <v>3800.2</v>
      </c>
      <c r="M256" s="18">
        <v>3800.2</v>
      </c>
      <c r="N256" s="18">
        <v>3800.2</v>
      </c>
      <c r="O256" s="16"/>
      <c r="P256" s="9"/>
      <c r="Q256" s="9"/>
      <c r="R256" s="9"/>
      <c r="S256" s="9"/>
    </row>
    <row r="257" spans="1:19" s="4" customFormat="1">
      <c r="A257" s="31">
        <v>191</v>
      </c>
      <c r="B257" s="11" t="s">
        <v>13</v>
      </c>
      <c r="C257" s="18">
        <f t="shared" si="150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31">
        <v>192</v>
      </c>
      <c r="B258" s="11" t="s">
        <v>14</v>
      </c>
      <c r="C258" s="18">
        <f t="shared" si="150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90">
      <c r="A259" s="30" t="s">
        <v>161</v>
      </c>
      <c r="B259" s="11" t="s">
        <v>102</v>
      </c>
      <c r="C259" s="18">
        <f t="shared" si="129"/>
        <v>764.5</v>
      </c>
      <c r="D259" s="18">
        <f>SUM(D260:D262)</f>
        <v>0</v>
      </c>
      <c r="E259" s="18">
        <f t="shared" ref="E259:N259" si="152">SUM(E260:E262)</f>
        <v>0</v>
      </c>
      <c r="F259" s="18">
        <f t="shared" si="152"/>
        <v>0</v>
      </c>
      <c r="G259" s="18">
        <f t="shared" si="152"/>
        <v>0</v>
      </c>
      <c r="H259" s="18">
        <f t="shared" si="152"/>
        <v>764.5</v>
      </c>
      <c r="I259" s="18">
        <f t="shared" si="152"/>
        <v>0</v>
      </c>
      <c r="J259" s="18">
        <f t="shared" si="152"/>
        <v>0</v>
      </c>
      <c r="K259" s="18">
        <f t="shared" si="152"/>
        <v>0</v>
      </c>
      <c r="L259" s="18">
        <f t="shared" si="152"/>
        <v>0</v>
      </c>
      <c r="M259" s="18">
        <f t="shared" si="152"/>
        <v>0</v>
      </c>
      <c r="N259" s="18">
        <f t="shared" si="152"/>
        <v>0</v>
      </c>
      <c r="O259" s="11" t="s">
        <v>112</v>
      </c>
      <c r="P259" s="9"/>
      <c r="Q259" s="9"/>
      <c r="R259" s="9"/>
      <c r="S259" s="9"/>
    </row>
    <row r="260" spans="1:19" s="4" customFormat="1">
      <c r="A260" s="30" t="s">
        <v>162</v>
      </c>
      <c r="B260" s="11" t="s">
        <v>12</v>
      </c>
      <c r="C260" s="18">
        <f t="shared" si="129"/>
        <v>764.5</v>
      </c>
      <c r="D260" s="18">
        <v>0</v>
      </c>
      <c r="E260" s="18">
        <v>0</v>
      </c>
      <c r="F260" s="18">
        <v>0</v>
      </c>
      <c r="G260" s="18">
        <v>0</v>
      </c>
      <c r="H260" s="18">
        <v>764.5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30" t="s">
        <v>163</v>
      </c>
      <c r="B261" s="11" t="s">
        <v>13</v>
      </c>
      <c r="C261" s="18">
        <f t="shared" si="129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49" t="s">
        <v>164</v>
      </c>
      <c r="B262" s="11" t="s">
        <v>14</v>
      </c>
      <c r="C262" s="18">
        <f t="shared" ref="C262:C266" si="153">SUM(D262:J262)</f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60">
      <c r="A263" s="49" t="s">
        <v>237</v>
      </c>
      <c r="B263" s="11" t="s">
        <v>240</v>
      </c>
      <c r="C263" s="18">
        <f t="shared" si="153"/>
        <v>1427.1999999999998</v>
      </c>
      <c r="D263" s="18">
        <f>SUM(D264:D270)</f>
        <v>0</v>
      </c>
      <c r="E263" s="18">
        <f t="shared" ref="E263:N263" si="154">SUM(E264:E270)</f>
        <v>0</v>
      </c>
      <c r="F263" s="18">
        <f t="shared" si="154"/>
        <v>0</v>
      </c>
      <c r="G263" s="18">
        <f t="shared" si="154"/>
        <v>0</v>
      </c>
      <c r="H263" s="18">
        <f t="shared" si="154"/>
        <v>0</v>
      </c>
      <c r="I263" s="18">
        <f t="shared" si="154"/>
        <v>1427.1999999999998</v>
      </c>
      <c r="J263" s="18">
        <f t="shared" si="154"/>
        <v>0</v>
      </c>
      <c r="K263" s="18">
        <f t="shared" si="154"/>
        <v>0</v>
      </c>
      <c r="L263" s="18">
        <f t="shared" si="154"/>
        <v>0</v>
      </c>
      <c r="M263" s="18">
        <f t="shared" si="154"/>
        <v>0</v>
      </c>
      <c r="N263" s="18">
        <f t="shared" si="154"/>
        <v>0</v>
      </c>
      <c r="O263" s="16"/>
      <c r="P263" s="9"/>
      <c r="Q263" s="9"/>
      <c r="R263" s="9"/>
      <c r="S263" s="9"/>
    </row>
    <row r="264" spans="1:19" s="4" customFormat="1">
      <c r="A264" s="49" t="s">
        <v>238</v>
      </c>
      <c r="B264" s="11" t="s">
        <v>12</v>
      </c>
      <c r="C264" s="18">
        <f t="shared" si="153"/>
        <v>1035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1035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>
      <c r="A265" s="49" t="s">
        <v>239</v>
      </c>
      <c r="B265" s="11" t="s">
        <v>13</v>
      </c>
      <c r="C265" s="18">
        <f t="shared" si="153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>
      <c r="A266" s="51">
        <v>192.8</v>
      </c>
      <c r="B266" s="11" t="s">
        <v>14</v>
      </c>
      <c r="C266" s="18">
        <f t="shared" si="153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4" customFormat="1" ht="45">
      <c r="A267" s="51" t="s">
        <v>241</v>
      </c>
      <c r="B267" s="11" t="s">
        <v>245</v>
      </c>
      <c r="C267" s="18">
        <f t="shared" ref="C267:C270" si="155">SUM(D267:J267)</f>
        <v>196.1</v>
      </c>
      <c r="D267" s="18">
        <f>SUM(D268:D270)</f>
        <v>0</v>
      </c>
      <c r="E267" s="18">
        <f t="shared" ref="E267:N267" si="156">SUM(E268:E270)</f>
        <v>0</v>
      </c>
      <c r="F267" s="18">
        <f t="shared" si="156"/>
        <v>0</v>
      </c>
      <c r="G267" s="18">
        <f t="shared" si="156"/>
        <v>0</v>
      </c>
      <c r="H267" s="18">
        <f t="shared" si="156"/>
        <v>0</v>
      </c>
      <c r="I267" s="18">
        <f t="shared" si="156"/>
        <v>196.1</v>
      </c>
      <c r="J267" s="18">
        <f t="shared" si="156"/>
        <v>0</v>
      </c>
      <c r="K267" s="18">
        <f t="shared" si="156"/>
        <v>0</v>
      </c>
      <c r="L267" s="18">
        <f t="shared" si="156"/>
        <v>0</v>
      </c>
      <c r="M267" s="18">
        <f t="shared" si="156"/>
        <v>0</v>
      </c>
      <c r="N267" s="18">
        <f t="shared" si="156"/>
        <v>0</v>
      </c>
      <c r="O267" s="16"/>
      <c r="P267" s="9"/>
      <c r="Q267" s="9"/>
      <c r="R267" s="9"/>
      <c r="S267" s="9"/>
    </row>
    <row r="268" spans="1:19" s="4" customFormat="1" ht="30">
      <c r="A268" s="51" t="s">
        <v>242</v>
      </c>
      <c r="B268" s="11" t="s">
        <v>12</v>
      </c>
      <c r="C268" s="18">
        <f t="shared" si="155"/>
        <v>196.1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196.1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6"/>
      <c r="P268" s="9"/>
      <c r="Q268" s="9"/>
      <c r="R268" s="9"/>
      <c r="S268" s="9"/>
    </row>
    <row r="269" spans="1:19" s="4" customFormat="1" ht="30">
      <c r="A269" s="51" t="s">
        <v>243</v>
      </c>
      <c r="B269" s="11" t="s">
        <v>13</v>
      </c>
      <c r="C269" s="18">
        <f t="shared" si="155"/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6"/>
      <c r="P269" s="9"/>
      <c r="Q269" s="9"/>
      <c r="R269" s="9"/>
      <c r="S269" s="9"/>
    </row>
    <row r="270" spans="1:19" s="4" customFormat="1" ht="30">
      <c r="A270" s="49" t="s">
        <v>244</v>
      </c>
      <c r="B270" s="11" t="s">
        <v>14</v>
      </c>
      <c r="C270" s="18">
        <f t="shared" si="155"/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6"/>
      <c r="P270" s="9"/>
      <c r="Q270" s="9"/>
      <c r="R270" s="9"/>
      <c r="S270" s="9"/>
    </row>
    <row r="271" spans="1:19" s="2" customFormat="1" ht="15" customHeight="1">
      <c r="A271" s="30">
        <v>193</v>
      </c>
      <c r="B271" s="69" t="s">
        <v>47</v>
      </c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8"/>
      <c r="Q271" s="8"/>
      <c r="R271" s="8"/>
      <c r="S271" s="9"/>
    </row>
    <row r="272" spans="1:19" s="2" customFormat="1" ht="31.5" customHeight="1">
      <c r="A272" s="31">
        <v>194</v>
      </c>
      <c r="B272" s="11" t="s">
        <v>23</v>
      </c>
      <c r="C272" s="17">
        <f t="shared" ref="C272:C275" si="157">SUM(D272:J272)</f>
        <v>81742</v>
      </c>
      <c r="D272" s="17">
        <f>SUM(D273:D275)</f>
        <v>11130</v>
      </c>
      <c r="E272" s="17">
        <f t="shared" ref="E272:N272" si="158">SUM(E273:E275)</f>
        <v>8010</v>
      </c>
      <c r="F272" s="17">
        <f t="shared" si="158"/>
        <v>13211</v>
      </c>
      <c r="G272" s="17">
        <f t="shared" si="158"/>
        <v>2740</v>
      </c>
      <c r="H272" s="17">
        <f t="shared" si="158"/>
        <v>19617</v>
      </c>
      <c r="I272" s="17">
        <f t="shared" si="158"/>
        <v>13817</v>
      </c>
      <c r="J272" s="17">
        <f t="shared" si="158"/>
        <v>13217</v>
      </c>
      <c r="K272" s="17">
        <f t="shared" si="158"/>
        <v>13217</v>
      </c>
      <c r="L272" s="17">
        <f t="shared" si="158"/>
        <v>13217</v>
      </c>
      <c r="M272" s="17">
        <f t="shared" si="158"/>
        <v>2540</v>
      </c>
      <c r="N272" s="17">
        <f t="shared" si="158"/>
        <v>2540</v>
      </c>
      <c r="O272" s="11"/>
      <c r="P272" s="8"/>
      <c r="Q272" s="8"/>
      <c r="R272" s="8"/>
      <c r="S272" s="9"/>
    </row>
    <row r="273" spans="1:19" s="2" customFormat="1">
      <c r="A273" s="31">
        <v>195</v>
      </c>
      <c r="B273" s="11" t="s">
        <v>12</v>
      </c>
      <c r="C273" s="17">
        <f t="shared" si="157"/>
        <v>32360</v>
      </c>
      <c r="D273" s="17">
        <f>D278</f>
        <v>0</v>
      </c>
      <c r="E273" s="17">
        <f t="shared" ref="E273:N273" si="159">E278</f>
        <v>0</v>
      </c>
      <c r="F273" s="17">
        <f t="shared" si="159"/>
        <v>2329</v>
      </c>
      <c r="G273" s="17">
        <f t="shared" si="159"/>
        <v>0</v>
      </c>
      <c r="H273" s="17">
        <f t="shared" si="159"/>
        <v>9677</v>
      </c>
      <c r="I273" s="17">
        <f t="shared" si="159"/>
        <v>9677</v>
      </c>
      <c r="J273" s="17">
        <f t="shared" si="159"/>
        <v>10677</v>
      </c>
      <c r="K273" s="17">
        <f t="shared" si="159"/>
        <v>10677</v>
      </c>
      <c r="L273" s="17">
        <f t="shared" si="159"/>
        <v>10677</v>
      </c>
      <c r="M273" s="17">
        <f t="shared" si="159"/>
        <v>0</v>
      </c>
      <c r="N273" s="17">
        <f t="shared" si="159"/>
        <v>0</v>
      </c>
      <c r="O273" s="11"/>
      <c r="P273" s="8"/>
      <c r="Q273" s="8"/>
      <c r="R273" s="8"/>
      <c r="S273" s="9"/>
    </row>
    <row r="274" spans="1:19" s="2" customFormat="1">
      <c r="A274" s="31">
        <v>196</v>
      </c>
      <c r="B274" s="11" t="s">
        <v>13</v>
      </c>
      <c r="C274" s="17">
        <f t="shared" si="157"/>
        <v>2295.4</v>
      </c>
      <c r="D274" s="17">
        <f t="shared" ref="D274:N275" si="160">D279</f>
        <v>0</v>
      </c>
      <c r="E274" s="17">
        <f t="shared" si="160"/>
        <v>0</v>
      </c>
      <c r="F274" s="17">
        <f t="shared" si="160"/>
        <v>2295.4</v>
      </c>
      <c r="G274" s="17">
        <f t="shared" si="160"/>
        <v>0</v>
      </c>
      <c r="H274" s="17">
        <f t="shared" si="160"/>
        <v>0</v>
      </c>
      <c r="I274" s="17">
        <f t="shared" si="160"/>
        <v>0</v>
      </c>
      <c r="J274" s="17">
        <f t="shared" si="160"/>
        <v>0</v>
      </c>
      <c r="K274" s="17">
        <f t="shared" si="160"/>
        <v>0</v>
      </c>
      <c r="L274" s="17">
        <f t="shared" si="160"/>
        <v>0</v>
      </c>
      <c r="M274" s="17">
        <f t="shared" si="160"/>
        <v>0</v>
      </c>
      <c r="N274" s="17">
        <f t="shared" si="160"/>
        <v>0</v>
      </c>
      <c r="O274" s="11"/>
      <c r="P274" s="8"/>
      <c r="Q274" s="8"/>
      <c r="R274" s="8"/>
      <c r="S274" s="9"/>
    </row>
    <row r="275" spans="1:19" s="2" customFormat="1">
      <c r="A275" s="31">
        <v>197</v>
      </c>
      <c r="B275" s="11" t="s">
        <v>14</v>
      </c>
      <c r="C275" s="17">
        <f t="shared" si="157"/>
        <v>47086.6</v>
      </c>
      <c r="D275" s="17">
        <f t="shared" si="160"/>
        <v>11130</v>
      </c>
      <c r="E275" s="17">
        <f t="shared" si="160"/>
        <v>8010</v>
      </c>
      <c r="F275" s="17">
        <f t="shared" si="160"/>
        <v>8586.6</v>
      </c>
      <c r="G275" s="17">
        <f t="shared" si="160"/>
        <v>2740</v>
      </c>
      <c r="H275" s="17">
        <f t="shared" si="160"/>
        <v>9940</v>
      </c>
      <c r="I275" s="17">
        <f t="shared" si="160"/>
        <v>4140</v>
      </c>
      <c r="J275" s="17">
        <f t="shared" si="160"/>
        <v>2540</v>
      </c>
      <c r="K275" s="17">
        <f t="shared" si="160"/>
        <v>2540</v>
      </c>
      <c r="L275" s="17">
        <f t="shared" si="160"/>
        <v>2540</v>
      </c>
      <c r="M275" s="17">
        <f t="shared" si="160"/>
        <v>2540</v>
      </c>
      <c r="N275" s="17">
        <f t="shared" si="160"/>
        <v>2540</v>
      </c>
      <c r="O275" s="11"/>
      <c r="P275" s="8"/>
      <c r="Q275" s="8"/>
      <c r="R275" s="8"/>
      <c r="S275" s="9"/>
    </row>
    <row r="276" spans="1:19" s="2" customFormat="1">
      <c r="A276" s="31">
        <v>198</v>
      </c>
      <c r="B276" s="68" t="s">
        <v>28</v>
      </c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8"/>
      <c r="Q276" s="8"/>
      <c r="R276" s="8"/>
      <c r="S276" s="9"/>
    </row>
    <row r="277" spans="1:19" s="2" customFormat="1" ht="45">
      <c r="A277" s="31">
        <v>199</v>
      </c>
      <c r="B277" s="11" t="s">
        <v>22</v>
      </c>
      <c r="C277" s="17">
        <f t="shared" ref="C277:C328" si="161">SUM(D277:J277)</f>
        <v>81742</v>
      </c>
      <c r="D277" s="17">
        <f t="shared" ref="D277:N277" si="162">SUM(D278:D280)</f>
        <v>11130</v>
      </c>
      <c r="E277" s="17">
        <f t="shared" si="162"/>
        <v>8010</v>
      </c>
      <c r="F277" s="17">
        <f t="shared" si="162"/>
        <v>13211</v>
      </c>
      <c r="G277" s="17">
        <f t="shared" si="162"/>
        <v>2740</v>
      </c>
      <c r="H277" s="17">
        <f t="shared" si="162"/>
        <v>19617</v>
      </c>
      <c r="I277" s="17">
        <f t="shared" si="162"/>
        <v>13817</v>
      </c>
      <c r="J277" s="17">
        <f t="shared" si="162"/>
        <v>13217</v>
      </c>
      <c r="K277" s="17">
        <f t="shared" si="162"/>
        <v>13217</v>
      </c>
      <c r="L277" s="17">
        <f t="shared" si="162"/>
        <v>13217</v>
      </c>
      <c r="M277" s="17">
        <f t="shared" si="162"/>
        <v>2540</v>
      </c>
      <c r="N277" s="17">
        <f t="shared" si="162"/>
        <v>2540</v>
      </c>
      <c r="O277" s="11"/>
      <c r="P277" s="8"/>
      <c r="Q277" s="8"/>
      <c r="R277" s="8"/>
      <c r="S277" s="9"/>
    </row>
    <row r="278" spans="1:19" s="2" customFormat="1">
      <c r="A278" s="31">
        <v>200</v>
      </c>
      <c r="B278" s="11" t="s">
        <v>12</v>
      </c>
      <c r="C278" s="17">
        <f t="shared" si="161"/>
        <v>32360</v>
      </c>
      <c r="D278" s="17">
        <f>D282+D286+D290+D294+D298+D302+D306+D310+D314+D318+D322+D326</f>
        <v>0</v>
      </c>
      <c r="E278" s="17">
        <f t="shared" ref="E278:N278" si="163">E282+E286+E290+E294+E298+E302+E306+E310+E314+E318+E322+E326</f>
        <v>0</v>
      </c>
      <c r="F278" s="17">
        <f t="shared" si="163"/>
        <v>2329</v>
      </c>
      <c r="G278" s="17">
        <f t="shared" si="163"/>
        <v>0</v>
      </c>
      <c r="H278" s="17">
        <f t="shared" si="163"/>
        <v>9677</v>
      </c>
      <c r="I278" s="17">
        <f t="shared" si="163"/>
        <v>9677</v>
      </c>
      <c r="J278" s="17">
        <f t="shared" si="163"/>
        <v>10677</v>
      </c>
      <c r="K278" s="17">
        <f t="shared" si="163"/>
        <v>10677</v>
      </c>
      <c r="L278" s="17">
        <f t="shared" si="163"/>
        <v>10677</v>
      </c>
      <c r="M278" s="17">
        <f t="shared" si="163"/>
        <v>0</v>
      </c>
      <c r="N278" s="17">
        <f t="shared" si="163"/>
        <v>0</v>
      </c>
      <c r="O278" s="11"/>
      <c r="P278" s="8"/>
      <c r="Q278" s="8"/>
      <c r="R278" s="8"/>
      <c r="S278" s="9"/>
    </row>
    <row r="279" spans="1:19" s="2" customFormat="1">
      <c r="A279" s="31">
        <v>201</v>
      </c>
      <c r="B279" s="11" t="s">
        <v>13</v>
      </c>
      <c r="C279" s="17">
        <f t="shared" si="161"/>
        <v>2295.4</v>
      </c>
      <c r="D279" s="17">
        <f t="shared" ref="D279:N279" si="164">D283+D287+D291+D295+D299+D303+D307+D311+D315+D319+D323+D327</f>
        <v>0</v>
      </c>
      <c r="E279" s="17">
        <f t="shared" si="164"/>
        <v>0</v>
      </c>
      <c r="F279" s="17">
        <f t="shared" si="164"/>
        <v>2295.4</v>
      </c>
      <c r="G279" s="17">
        <f t="shared" si="164"/>
        <v>0</v>
      </c>
      <c r="H279" s="17">
        <f t="shared" si="164"/>
        <v>0</v>
      </c>
      <c r="I279" s="17">
        <f t="shared" si="164"/>
        <v>0</v>
      </c>
      <c r="J279" s="17">
        <f t="shared" si="164"/>
        <v>0</v>
      </c>
      <c r="K279" s="17">
        <f t="shared" si="164"/>
        <v>0</v>
      </c>
      <c r="L279" s="17">
        <f t="shared" si="164"/>
        <v>0</v>
      </c>
      <c r="M279" s="17">
        <f t="shared" si="164"/>
        <v>0</v>
      </c>
      <c r="N279" s="17">
        <f t="shared" si="164"/>
        <v>0</v>
      </c>
      <c r="O279" s="11"/>
      <c r="P279" s="8"/>
      <c r="Q279" s="8"/>
      <c r="R279" s="8"/>
      <c r="S279" s="9"/>
    </row>
    <row r="280" spans="1:19" s="2" customFormat="1">
      <c r="A280" s="31">
        <v>202</v>
      </c>
      <c r="B280" s="11" t="s">
        <v>14</v>
      </c>
      <c r="C280" s="18">
        <f t="shared" si="161"/>
        <v>47086.6</v>
      </c>
      <c r="D280" s="18">
        <f t="shared" ref="D280:N280" si="165">D284+D288+D292+D296+D300+D304+D308+D312+D316+D320+D324+D328</f>
        <v>11130</v>
      </c>
      <c r="E280" s="18">
        <f t="shared" si="165"/>
        <v>8010</v>
      </c>
      <c r="F280" s="18">
        <f t="shared" si="165"/>
        <v>8586.6</v>
      </c>
      <c r="G280" s="18">
        <f t="shared" si="165"/>
        <v>2740</v>
      </c>
      <c r="H280" s="18">
        <f t="shared" si="165"/>
        <v>9940</v>
      </c>
      <c r="I280" s="18">
        <f t="shared" si="165"/>
        <v>4140</v>
      </c>
      <c r="J280" s="18">
        <f t="shared" si="165"/>
        <v>2540</v>
      </c>
      <c r="K280" s="18">
        <f t="shared" si="165"/>
        <v>2540</v>
      </c>
      <c r="L280" s="18">
        <f t="shared" si="165"/>
        <v>2540</v>
      </c>
      <c r="M280" s="18">
        <f t="shared" si="165"/>
        <v>2540</v>
      </c>
      <c r="N280" s="18">
        <f t="shared" si="165"/>
        <v>2540</v>
      </c>
      <c r="O280" s="14"/>
      <c r="P280" s="9"/>
      <c r="Q280" s="9"/>
      <c r="R280" s="9"/>
      <c r="S280" s="9"/>
    </row>
    <row r="281" spans="1:19" s="2" customFormat="1" ht="105">
      <c r="A281" s="31">
        <v>203</v>
      </c>
      <c r="B281" s="11" t="s">
        <v>56</v>
      </c>
      <c r="C281" s="18">
        <f t="shared" si="161"/>
        <v>11540</v>
      </c>
      <c r="D281" s="18">
        <f t="shared" ref="D281" si="166">SUM(D282:D284)</f>
        <v>5500</v>
      </c>
      <c r="E281" s="18">
        <f t="shared" ref="E281:N281" si="167">SUM(E282:E284)</f>
        <v>3020</v>
      </c>
      <c r="F281" s="18">
        <f t="shared" si="167"/>
        <v>3020</v>
      </c>
      <c r="G281" s="18">
        <f t="shared" si="167"/>
        <v>0</v>
      </c>
      <c r="H281" s="18">
        <f t="shared" si="167"/>
        <v>0</v>
      </c>
      <c r="I281" s="18">
        <f t="shared" si="167"/>
        <v>0</v>
      </c>
      <c r="J281" s="18">
        <f t="shared" si="167"/>
        <v>0</v>
      </c>
      <c r="K281" s="18">
        <f t="shared" si="167"/>
        <v>0</v>
      </c>
      <c r="L281" s="18">
        <f t="shared" si="167"/>
        <v>0</v>
      </c>
      <c r="M281" s="18">
        <f t="shared" si="167"/>
        <v>0</v>
      </c>
      <c r="N281" s="18">
        <f t="shared" si="167"/>
        <v>0</v>
      </c>
      <c r="O281" s="11" t="s">
        <v>126</v>
      </c>
      <c r="P281" s="9"/>
      <c r="Q281" s="9"/>
      <c r="R281" s="9"/>
      <c r="S281" s="9"/>
    </row>
    <row r="282" spans="1:19" s="2" customFormat="1">
      <c r="A282" s="31">
        <v>204</v>
      </c>
      <c r="B282" s="11" t="s">
        <v>12</v>
      </c>
      <c r="C282" s="18">
        <f t="shared" si="161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31">
        <v>205</v>
      </c>
      <c r="B283" s="11" t="s">
        <v>13</v>
      </c>
      <c r="C283" s="18">
        <f t="shared" si="161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31">
        <v>206</v>
      </c>
      <c r="B284" s="11" t="s">
        <v>14</v>
      </c>
      <c r="C284" s="18">
        <f t="shared" si="161"/>
        <v>11540</v>
      </c>
      <c r="D284" s="18">
        <v>5500</v>
      </c>
      <c r="E284" s="18">
        <v>3020</v>
      </c>
      <c r="F284" s="18">
        <v>3020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6"/>
      <c r="P284" s="9"/>
      <c r="Q284" s="9"/>
      <c r="R284" s="9"/>
      <c r="S284" s="9"/>
    </row>
    <row r="285" spans="1:19" s="2" customFormat="1" ht="61.5" customHeight="1">
      <c r="A285" s="31">
        <v>207</v>
      </c>
      <c r="B285" s="11" t="s">
        <v>57</v>
      </c>
      <c r="C285" s="18">
        <f t="shared" si="161"/>
        <v>3500</v>
      </c>
      <c r="D285" s="18">
        <f t="shared" ref="D285:N285" si="168">SUM(D286:D288)</f>
        <v>500</v>
      </c>
      <c r="E285" s="18">
        <f t="shared" si="168"/>
        <v>500</v>
      </c>
      <c r="F285" s="18">
        <f t="shared" si="168"/>
        <v>500</v>
      </c>
      <c r="G285" s="18">
        <f t="shared" si="168"/>
        <v>500</v>
      </c>
      <c r="H285" s="18">
        <f t="shared" si="168"/>
        <v>500</v>
      </c>
      <c r="I285" s="18">
        <f t="shared" si="168"/>
        <v>500</v>
      </c>
      <c r="J285" s="18">
        <f t="shared" si="168"/>
        <v>500</v>
      </c>
      <c r="K285" s="18">
        <f t="shared" si="168"/>
        <v>500</v>
      </c>
      <c r="L285" s="18">
        <f t="shared" si="168"/>
        <v>500</v>
      </c>
      <c r="M285" s="18">
        <f t="shared" si="168"/>
        <v>500</v>
      </c>
      <c r="N285" s="18">
        <f t="shared" si="168"/>
        <v>500</v>
      </c>
      <c r="O285" s="11" t="s">
        <v>125</v>
      </c>
      <c r="P285" s="9"/>
      <c r="Q285" s="9"/>
      <c r="R285" s="9"/>
      <c r="S285" s="9"/>
    </row>
    <row r="286" spans="1:19" s="2" customFormat="1">
      <c r="A286" s="31">
        <v>208</v>
      </c>
      <c r="B286" s="11" t="s">
        <v>12</v>
      </c>
      <c r="C286" s="18">
        <f t="shared" si="161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31">
        <v>209</v>
      </c>
      <c r="B287" s="11" t="s">
        <v>13</v>
      </c>
      <c r="C287" s="18">
        <f t="shared" si="161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31">
        <v>210</v>
      </c>
      <c r="B288" s="11" t="s">
        <v>14</v>
      </c>
      <c r="C288" s="18">
        <f t="shared" si="161"/>
        <v>3500</v>
      </c>
      <c r="D288" s="18">
        <v>500</v>
      </c>
      <c r="E288" s="18">
        <v>500</v>
      </c>
      <c r="F288" s="18">
        <v>500</v>
      </c>
      <c r="G288" s="18">
        <v>500</v>
      </c>
      <c r="H288" s="18">
        <v>500</v>
      </c>
      <c r="I288" s="18">
        <v>500</v>
      </c>
      <c r="J288" s="18">
        <v>500</v>
      </c>
      <c r="K288" s="18">
        <v>500</v>
      </c>
      <c r="L288" s="18">
        <v>500</v>
      </c>
      <c r="M288" s="18">
        <v>500</v>
      </c>
      <c r="N288" s="18">
        <v>500</v>
      </c>
      <c r="O288" s="16"/>
      <c r="P288" s="9"/>
      <c r="Q288" s="9"/>
      <c r="R288" s="9"/>
      <c r="S288" s="9"/>
    </row>
    <row r="289" spans="1:19" s="2" customFormat="1" ht="77.25" customHeight="1">
      <c r="A289" s="31">
        <v>211</v>
      </c>
      <c r="B289" s="11" t="s">
        <v>58</v>
      </c>
      <c r="C289" s="18">
        <f t="shared" si="161"/>
        <v>1400</v>
      </c>
      <c r="D289" s="18">
        <f t="shared" ref="D289:N289" si="169">SUM(D290:D292)</f>
        <v>200</v>
      </c>
      <c r="E289" s="18">
        <f t="shared" si="169"/>
        <v>200</v>
      </c>
      <c r="F289" s="18">
        <f t="shared" si="169"/>
        <v>200</v>
      </c>
      <c r="G289" s="18">
        <f t="shared" si="169"/>
        <v>200</v>
      </c>
      <c r="H289" s="18">
        <f t="shared" si="169"/>
        <v>200</v>
      </c>
      <c r="I289" s="18">
        <f t="shared" si="169"/>
        <v>200</v>
      </c>
      <c r="J289" s="18">
        <f t="shared" si="169"/>
        <v>200</v>
      </c>
      <c r="K289" s="18">
        <f t="shared" si="169"/>
        <v>200</v>
      </c>
      <c r="L289" s="18">
        <f t="shared" si="169"/>
        <v>200</v>
      </c>
      <c r="M289" s="18">
        <f t="shared" si="169"/>
        <v>200</v>
      </c>
      <c r="N289" s="18">
        <f t="shared" si="169"/>
        <v>200</v>
      </c>
      <c r="O289" s="11" t="s">
        <v>113</v>
      </c>
      <c r="P289" s="9"/>
      <c r="Q289" s="9"/>
      <c r="R289" s="9"/>
      <c r="S289" s="9"/>
    </row>
    <row r="290" spans="1:19" s="2" customFormat="1">
      <c r="A290" s="31">
        <v>212</v>
      </c>
      <c r="B290" s="11" t="s">
        <v>12</v>
      </c>
      <c r="C290" s="18">
        <f t="shared" si="161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31">
        <v>213</v>
      </c>
      <c r="B291" s="11" t="s">
        <v>13</v>
      </c>
      <c r="C291" s="18">
        <f t="shared" si="161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31">
        <v>214</v>
      </c>
      <c r="B292" s="11" t="s">
        <v>14</v>
      </c>
      <c r="C292" s="18">
        <f t="shared" si="161"/>
        <v>1400</v>
      </c>
      <c r="D292" s="18">
        <v>200</v>
      </c>
      <c r="E292" s="18">
        <v>200</v>
      </c>
      <c r="F292" s="18">
        <v>200</v>
      </c>
      <c r="G292" s="18">
        <v>200</v>
      </c>
      <c r="H292" s="18">
        <v>200</v>
      </c>
      <c r="I292" s="18">
        <v>200</v>
      </c>
      <c r="J292" s="18">
        <v>200</v>
      </c>
      <c r="K292" s="18">
        <v>200</v>
      </c>
      <c r="L292" s="18">
        <v>200</v>
      </c>
      <c r="M292" s="18">
        <v>200</v>
      </c>
      <c r="N292" s="18">
        <v>200</v>
      </c>
      <c r="O292" s="16"/>
      <c r="P292" s="9"/>
      <c r="Q292" s="9"/>
      <c r="R292" s="9"/>
      <c r="S292" s="9"/>
    </row>
    <row r="293" spans="1:19" s="2" customFormat="1" ht="61.5" customHeight="1">
      <c r="A293" s="31">
        <v>215</v>
      </c>
      <c r="B293" s="11" t="s">
        <v>59</v>
      </c>
      <c r="C293" s="18">
        <f t="shared" si="161"/>
        <v>2800</v>
      </c>
      <c r="D293" s="18">
        <f t="shared" ref="D293:N293" si="170">SUM(D294:D296)</f>
        <v>400</v>
      </c>
      <c r="E293" s="18">
        <f t="shared" si="170"/>
        <v>400</v>
      </c>
      <c r="F293" s="18">
        <f t="shared" si="170"/>
        <v>400</v>
      </c>
      <c r="G293" s="18">
        <f t="shared" si="170"/>
        <v>400</v>
      </c>
      <c r="H293" s="18">
        <f t="shared" si="170"/>
        <v>400</v>
      </c>
      <c r="I293" s="18">
        <f t="shared" si="170"/>
        <v>400</v>
      </c>
      <c r="J293" s="18">
        <f t="shared" si="170"/>
        <v>400</v>
      </c>
      <c r="K293" s="18">
        <f t="shared" si="170"/>
        <v>400</v>
      </c>
      <c r="L293" s="18">
        <f t="shared" si="170"/>
        <v>400</v>
      </c>
      <c r="M293" s="18">
        <f t="shared" si="170"/>
        <v>400</v>
      </c>
      <c r="N293" s="18">
        <f t="shared" si="170"/>
        <v>400</v>
      </c>
      <c r="O293" s="11" t="s">
        <v>124</v>
      </c>
      <c r="P293" s="9"/>
      <c r="Q293" s="9"/>
      <c r="R293" s="9"/>
      <c r="S293" s="9"/>
    </row>
    <row r="294" spans="1:19" s="2" customFormat="1">
      <c r="A294" s="31">
        <v>216</v>
      </c>
      <c r="B294" s="11" t="s">
        <v>12</v>
      </c>
      <c r="C294" s="18">
        <f t="shared" si="161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31">
        <v>217</v>
      </c>
      <c r="B295" s="11" t="s">
        <v>13</v>
      </c>
      <c r="C295" s="18">
        <f t="shared" si="161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31">
        <v>218</v>
      </c>
      <c r="B296" s="11" t="s">
        <v>14</v>
      </c>
      <c r="C296" s="18">
        <f t="shared" si="161"/>
        <v>2800</v>
      </c>
      <c r="D296" s="18">
        <v>400</v>
      </c>
      <c r="E296" s="18">
        <v>400</v>
      </c>
      <c r="F296" s="18">
        <v>400</v>
      </c>
      <c r="G296" s="18">
        <v>400</v>
      </c>
      <c r="H296" s="18">
        <v>400</v>
      </c>
      <c r="I296" s="18">
        <v>400</v>
      </c>
      <c r="J296" s="18">
        <v>400</v>
      </c>
      <c r="K296" s="18">
        <v>400</v>
      </c>
      <c r="L296" s="18">
        <v>400</v>
      </c>
      <c r="M296" s="18">
        <v>400</v>
      </c>
      <c r="N296" s="18">
        <v>400</v>
      </c>
      <c r="O296" s="16"/>
      <c r="P296" s="9"/>
      <c r="Q296" s="9"/>
      <c r="R296" s="9"/>
      <c r="S296" s="9"/>
    </row>
    <row r="297" spans="1:19" s="2" customFormat="1" ht="91.5" customHeight="1">
      <c r="A297" s="31">
        <v>219</v>
      </c>
      <c r="B297" s="11" t="s">
        <v>60</v>
      </c>
      <c r="C297" s="18">
        <f t="shared" si="161"/>
        <v>5880</v>
      </c>
      <c r="D297" s="18">
        <v>840</v>
      </c>
      <c r="E297" s="18">
        <f t="shared" ref="E297:N297" si="171">SUM(E298:E300)</f>
        <v>840</v>
      </c>
      <c r="F297" s="18">
        <f t="shared" si="171"/>
        <v>840</v>
      </c>
      <c r="G297" s="18">
        <f t="shared" si="171"/>
        <v>840</v>
      </c>
      <c r="H297" s="18">
        <f t="shared" si="171"/>
        <v>840</v>
      </c>
      <c r="I297" s="18">
        <f t="shared" si="171"/>
        <v>840</v>
      </c>
      <c r="J297" s="18">
        <f t="shared" si="171"/>
        <v>840</v>
      </c>
      <c r="K297" s="18">
        <f t="shared" si="171"/>
        <v>840</v>
      </c>
      <c r="L297" s="18">
        <f t="shared" si="171"/>
        <v>840</v>
      </c>
      <c r="M297" s="18">
        <f t="shared" si="171"/>
        <v>840</v>
      </c>
      <c r="N297" s="18">
        <f t="shared" si="171"/>
        <v>840</v>
      </c>
      <c r="O297" s="11" t="s">
        <v>123</v>
      </c>
      <c r="P297" s="9"/>
      <c r="Q297" s="9"/>
      <c r="R297" s="9"/>
      <c r="S297" s="9"/>
    </row>
    <row r="298" spans="1:19" s="2" customFormat="1">
      <c r="A298" s="31">
        <v>220</v>
      </c>
      <c r="B298" s="11" t="s">
        <v>12</v>
      </c>
      <c r="C298" s="18">
        <f t="shared" si="161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31">
        <v>221</v>
      </c>
      <c r="B299" s="11" t="s">
        <v>13</v>
      </c>
      <c r="C299" s="18">
        <f t="shared" si="161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31">
        <v>222</v>
      </c>
      <c r="B300" s="11" t="s">
        <v>14</v>
      </c>
      <c r="C300" s="18">
        <f t="shared" si="161"/>
        <v>5880</v>
      </c>
      <c r="D300" s="18">
        <v>840</v>
      </c>
      <c r="E300" s="18">
        <v>840</v>
      </c>
      <c r="F300" s="18">
        <v>840</v>
      </c>
      <c r="G300" s="18">
        <v>840</v>
      </c>
      <c r="H300" s="18">
        <v>840</v>
      </c>
      <c r="I300" s="18">
        <v>840</v>
      </c>
      <c r="J300" s="18">
        <v>840</v>
      </c>
      <c r="K300" s="18">
        <v>840</v>
      </c>
      <c r="L300" s="18">
        <v>840</v>
      </c>
      <c r="M300" s="18">
        <v>840</v>
      </c>
      <c r="N300" s="18">
        <v>840</v>
      </c>
      <c r="O300" s="16"/>
      <c r="P300" s="9"/>
      <c r="Q300" s="9"/>
      <c r="R300" s="9"/>
      <c r="S300" s="9"/>
    </row>
    <row r="301" spans="1:19" s="2" customFormat="1" ht="150.75" customHeight="1">
      <c r="A301" s="31">
        <v>223</v>
      </c>
      <c r="B301" s="11" t="s">
        <v>61</v>
      </c>
      <c r="C301" s="18">
        <f t="shared" si="161"/>
        <v>40</v>
      </c>
      <c r="D301" s="18">
        <f t="shared" ref="D301:N301" si="172">SUM(D302:D304)</f>
        <v>40</v>
      </c>
      <c r="E301" s="18">
        <f t="shared" si="172"/>
        <v>0</v>
      </c>
      <c r="F301" s="18">
        <f t="shared" si="172"/>
        <v>0</v>
      </c>
      <c r="G301" s="18">
        <f t="shared" si="172"/>
        <v>0</v>
      </c>
      <c r="H301" s="18">
        <f t="shared" si="172"/>
        <v>0</v>
      </c>
      <c r="I301" s="18">
        <f t="shared" si="172"/>
        <v>0</v>
      </c>
      <c r="J301" s="18">
        <f t="shared" si="172"/>
        <v>0</v>
      </c>
      <c r="K301" s="18">
        <f t="shared" si="172"/>
        <v>0</v>
      </c>
      <c r="L301" s="18">
        <f t="shared" si="172"/>
        <v>0</v>
      </c>
      <c r="M301" s="18">
        <f t="shared" si="172"/>
        <v>0</v>
      </c>
      <c r="N301" s="18">
        <f t="shared" si="172"/>
        <v>0</v>
      </c>
      <c r="O301" s="11" t="s">
        <v>122</v>
      </c>
      <c r="P301" s="9"/>
      <c r="Q301" s="9"/>
      <c r="R301" s="9"/>
      <c r="S301" s="9"/>
    </row>
    <row r="302" spans="1:19" s="2" customFormat="1">
      <c r="A302" s="31">
        <v>224</v>
      </c>
      <c r="B302" s="11" t="s">
        <v>12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31">
        <v>225</v>
      </c>
      <c r="B303" s="11" t="s">
        <v>13</v>
      </c>
      <c r="C303" s="18">
        <f t="shared" si="161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31">
        <v>226</v>
      </c>
      <c r="B304" s="11" t="s">
        <v>14</v>
      </c>
      <c r="C304" s="18">
        <f t="shared" si="161"/>
        <v>40</v>
      </c>
      <c r="D304" s="18">
        <v>40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31">
        <v>227</v>
      </c>
      <c r="B305" s="11" t="s">
        <v>62</v>
      </c>
      <c r="C305" s="18">
        <f t="shared" si="161"/>
        <v>0</v>
      </c>
      <c r="D305" s="18">
        <f t="shared" ref="D305:N305" si="173">SUM(D306:D308)</f>
        <v>0</v>
      </c>
      <c r="E305" s="18">
        <f t="shared" si="173"/>
        <v>0</v>
      </c>
      <c r="F305" s="18">
        <f t="shared" si="173"/>
        <v>0</v>
      </c>
      <c r="G305" s="18">
        <f t="shared" si="173"/>
        <v>0</v>
      </c>
      <c r="H305" s="18">
        <f t="shared" si="173"/>
        <v>0</v>
      </c>
      <c r="I305" s="18">
        <f t="shared" si="173"/>
        <v>0</v>
      </c>
      <c r="J305" s="18">
        <f t="shared" si="173"/>
        <v>0</v>
      </c>
      <c r="K305" s="18">
        <f t="shared" si="173"/>
        <v>0</v>
      </c>
      <c r="L305" s="18">
        <f t="shared" si="173"/>
        <v>0</v>
      </c>
      <c r="M305" s="18">
        <f t="shared" si="173"/>
        <v>0</v>
      </c>
      <c r="N305" s="18">
        <f t="shared" si="173"/>
        <v>0</v>
      </c>
      <c r="O305" s="11" t="s">
        <v>121</v>
      </c>
      <c r="P305" s="9"/>
      <c r="Q305" s="9"/>
      <c r="R305" s="9"/>
      <c r="S305" s="9"/>
    </row>
    <row r="306" spans="1:19" s="2" customFormat="1">
      <c r="A306" s="31">
        <v>228</v>
      </c>
      <c r="B306" s="11" t="s">
        <v>12</v>
      </c>
      <c r="C306" s="18">
        <f t="shared" si="161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31">
        <v>229</v>
      </c>
      <c r="B307" s="11" t="s">
        <v>13</v>
      </c>
      <c r="C307" s="18">
        <f t="shared" si="161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31">
        <v>230</v>
      </c>
      <c r="B308" s="11" t="s">
        <v>14</v>
      </c>
      <c r="C308" s="18">
        <f t="shared" si="161"/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76.5" customHeight="1">
      <c r="A309" s="31">
        <v>231</v>
      </c>
      <c r="B309" s="11" t="s">
        <v>63</v>
      </c>
      <c r="C309" s="18">
        <f t="shared" si="161"/>
        <v>3750</v>
      </c>
      <c r="D309" s="18">
        <f t="shared" ref="D309:N309" si="174">SUM(D310:D312)</f>
        <v>1250</v>
      </c>
      <c r="E309" s="18">
        <f t="shared" si="174"/>
        <v>1250</v>
      </c>
      <c r="F309" s="18">
        <f t="shared" si="174"/>
        <v>1250</v>
      </c>
      <c r="G309" s="18">
        <f t="shared" si="174"/>
        <v>0</v>
      </c>
      <c r="H309" s="18">
        <f t="shared" si="174"/>
        <v>0</v>
      </c>
      <c r="I309" s="18">
        <f t="shared" si="174"/>
        <v>0</v>
      </c>
      <c r="J309" s="18">
        <f t="shared" si="174"/>
        <v>0</v>
      </c>
      <c r="K309" s="18">
        <f t="shared" si="174"/>
        <v>0</v>
      </c>
      <c r="L309" s="18">
        <f t="shared" si="174"/>
        <v>0</v>
      </c>
      <c r="M309" s="18">
        <f t="shared" si="174"/>
        <v>0</v>
      </c>
      <c r="N309" s="18">
        <f t="shared" si="174"/>
        <v>0</v>
      </c>
      <c r="O309" s="11" t="s">
        <v>113</v>
      </c>
      <c r="P309" s="9"/>
      <c r="Q309" s="9"/>
      <c r="R309" s="9"/>
      <c r="S309" s="9"/>
    </row>
    <row r="310" spans="1:19" s="2" customFormat="1">
      <c r="A310" s="31">
        <v>232</v>
      </c>
      <c r="B310" s="11" t="s">
        <v>12</v>
      </c>
      <c r="C310" s="18">
        <f t="shared" si="161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31">
        <v>233</v>
      </c>
      <c r="B311" s="11" t="s">
        <v>13</v>
      </c>
      <c r="C311" s="18">
        <f t="shared" si="161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31">
        <v>234</v>
      </c>
      <c r="B312" s="11" t="s">
        <v>14</v>
      </c>
      <c r="C312" s="18">
        <f t="shared" si="161"/>
        <v>3750</v>
      </c>
      <c r="D312" s="18">
        <v>1250</v>
      </c>
      <c r="E312" s="18">
        <v>1250</v>
      </c>
      <c r="F312" s="18">
        <v>1250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6"/>
      <c r="P312" s="9"/>
      <c r="Q312" s="9"/>
      <c r="R312" s="9"/>
      <c r="S312" s="9"/>
    </row>
    <row r="313" spans="1:19" s="2" customFormat="1" ht="45.75" customHeight="1">
      <c r="A313" s="31">
        <v>235</v>
      </c>
      <c r="B313" s="11" t="s">
        <v>64</v>
      </c>
      <c r="C313" s="18">
        <f t="shared" si="161"/>
        <v>6000</v>
      </c>
      <c r="D313" s="18">
        <f t="shared" ref="D313:N313" si="175">SUM(D314:D316)</f>
        <v>1200</v>
      </c>
      <c r="E313" s="18">
        <f t="shared" si="175"/>
        <v>1200</v>
      </c>
      <c r="F313" s="18">
        <f t="shared" si="175"/>
        <v>800</v>
      </c>
      <c r="G313" s="18">
        <f t="shared" si="175"/>
        <v>800</v>
      </c>
      <c r="H313" s="18">
        <f t="shared" si="175"/>
        <v>800</v>
      </c>
      <c r="I313" s="18">
        <f t="shared" si="175"/>
        <v>600</v>
      </c>
      <c r="J313" s="18">
        <f t="shared" si="175"/>
        <v>600</v>
      </c>
      <c r="K313" s="18">
        <f t="shared" si="175"/>
        <v>600</v>
      </c>
      <c r="L313" s="18">
        <f t="shared" si="175"/>
        <v>600</v>
      </c>
      <c r="M313" s="18">
        <f t="shared" si="175"/>
        <v>600</v>
      </c>
      <c r="N313" s="18">
        <f t="shared" si="175"/>
        <v>600</v>
      </c>
      <c r="O313" s="11" t="s">
        <v>120</v>
      </c>
      <c r="P313" s="9"/>
      <c r="Q313" s="9"/>
      <c r="R313" s="9"/>
      <c r="S313" s="9"/>
    </row>
    <row r="314" spans="1:19" s="2" customFormat="1">
      <c r="A314" s="31">
        <v>236</v>
      </c>
      <c r="B314" s="11" t="s">
        <v>12</v>
      </c>
      <c r="C314" s="18">
        <f t="shared" si="161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31">
        <v>237</v>
      </c>
      <c r="B315" s="11" t="s">
        <v>13</v>
      </c>
      <c r="C315" s="18">
        <f t="shared" si="161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31">
        <v>238</v>
      </c>
      <c r="B316" s="11" t="s">
        <v>14</v>
      </c>
      <c r="C316" s="18">
        <f t="shared" si="161"/>
        <v>6000</v>
      </c>
      <c r="D316" s="18">
        <v>1200</v>
      </c>
      <c r="E316" s="18">
        <v>1200</v>
      </c>
      <c r="F316" s="18">
        <v>800</v>
      </c>
      <c r="G316" s="18">
        <v>800</v>
      </c>
      <c r="H316" s="18">
        <v>800</v>
      </c>
      <c r="I316" s="18">
        <v>600</v>
      </c>
      <c r="J316" s="18">
        <v>600</v>
      </c>
      <c r="K316" s="18">
        <v>600</v>
      </c>
      <c r="L316" s="18">
        <v>600</v>
      </c>
      <c r="M316" s="18">
        <v>600</v>
      </c>
      <c r="N316" s="18">
        <v>600</v>
      </c>
      <c r="O316" s="16"/>
      <c r="P316" s="9"/>
      <c r="Q316" s="9"/>
      <c r="R316" s="9"/>
      <c r="S316" s="9"/>
    </row>
    <row r="317" spans="1:19" s="2" customFormat="1" ht="90">
      <c r="A317" s="31">
        <v>239</v>
      </c>
      <c r="B317" s="11" t="s">
        <v>65</v>
      </c>
      <c r="C317" s="18">
        <f t="shared" ref="C317:C324" si="176">SUM(D317:J317)</f>
        <v>11400</v>
      </c>
      <c r="D317" s="18">
        <f t="shared" ref="D317:N317" si="177">SUM(D318:D320)</f>
        <v>1200</v>
      </c>
      <c r="E317" s="18">
        <f t="shared" si="177"/>
        <v>600</v>
      </c>
      <c r="F317" s="18">
        <f t="shared" si="177"/>
        <v>800</v>
      </c>
      <c r="G317" s="18">
        <f t="shared" si="177"/>
        <v>0</v>
      </c>
      <c r="H317" s="18">
        <f t="shared" si="177"/>
        <v>7200</v>
      </c>
      <c r="I317" s="18">
        <f t="shared" si="177"/>
        <v>1600</v>
      </c>
      <c r="J317" s="18">
        <f t="shared" si="177"/>
        <v>0</v>
      </c>
      <c r="K317" s="18">
        <f t="shared" si="177"/>
        <v>0</v>
      </c>
      <c r="L317" s="18">
        <f t="shared" si="177"/>
        <v>0</v>
      </c>
      <c r="M317" s="18">
        <f t="shared" si="177"/>
        <v>0</v>
      </c>
      <c r="N317" s="18">
        <f t="shared" si="177"/>
        <v>0</v>
      </c>
      <c r="O317" s="11" t="s">
        <v>119</v>
      </c>
      <c r="P317" s="9"/>
      <c r="Q317" s="9"/>
      <c r="R317" s="9"/>
      <c r="S317" s="9"/>
    </row>
    <row r="318" spans="1:19" s="2" customFormat="1">
      <c r="A318" s="31">
        <v>240</v>
      </c>
      <c r="B318" s="11" t="s">
        <v>12</v>
      </c>
      <c r="C318" s="18">
        <f t="shared" si="176"/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31">
        <v>241</v>
      </c>
      <c r="B319" s="11" t="s">
        <v>13</v>
      </c>
      <c r="C319" s="18">
        <f t="shared" si="176"/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31">
        <v>242</v>
      </c>
      <c r="B320" s="11" t="s">
        <v>14</v>
      </c>
      <c r="C320" s="18">
        <f t="shared" si="176"/>
        <v>11400</v>
      </c>
      <c r="D320" s="18">
        <v>1200</v>
      </c>
      <c r="E320" s="18">
        <v>600</v>
      </c>
      <c r="F320" s="18">
        <v>800</v>
      </c>
      <c r="G320" s="18">
        <v>0</v>
      </c>
      <c r="H320" s="18">
        <v>7200</v>
      </c>
      <c r="I320" s="18">
        <v>1600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50">
      <c r="A321" s="38" t="s">
        <v>165</v>
      </c>
      <c r="B321" s="11" t="s">
        <v>85</v>
      </c>
      <c r="C321" s="18">
        <f t="shared" si="176"/>
        <v>5401</v>
      </c>
      <c r="D321" s="18">
        <f t="shared" ref="D321:N321" si="178">SUM(D322:D324)</f>
        <v>0</v>
      </c>
      <c r="E321" s="18">
        <f t="shared" si="178"/>
        <v>0</v>
      </c>
      <c r="F321" s="18">
        <f t="shared" si="178"/>
        <v>5401</v>
      </c>
      <c r="G321" s="18">
        <f t="shared" si="178"/>
        <v>0</v>
      </c>
      <c r="H321" s="18">
        <f t="shared" si="178"/>
        <v>0</v>
      </c>
      <c r="I321" s="18">
        <f t="shared" si="178"/>
        <v>0</v>
      </c>
      <c r="J321" s="18">
        <f t="shared" si="178"/>
        <v>0</v>
      </c>
      <c r="K321" s="18">
        <f t="shared" si="178"/>
        <v>0</v>
      </c>
      <c r="L321" s="18">
        <f t="shared" si="178"/>
        <v>0</v>
      </c>
      <c r="M321" s="18">
        <f t="shared" si="178"/>
        <v>0</v>
      </c>
      <c r="N321" s="18">
        <f t="shared" si="178"/>
        <v>0</v>
      </c>
      <c r="O321" s="11" t="s">
        <v>118</v>
      </c>
      <c r="P321" s="9"/>
      <c r="Q321" s="9"/>
      <c r="R321" s="9"/>
      <c r="S321" s="9"/>
    </row>
    <row r="322" spans="1:19" s="2" customFormat="1">
      <c r="A322" s="38" t="s">
        <v>166</v>
      </c>
      <c r="B322" s="11" t="s">
        <v>12</v>
      </c>
      <c r="C322" s="18">
        <f t="shared" si="176"/>
        <v>2329</v>
      </c>
      <c r="D322" s="18">
        <v>0</v>
      </c>
      <c r="E322" s="18">
        <v>0</v>
      </c>
      <c r="F322" s="18">
        <v>2329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>
      <c r="A323" s="38" t="s">
        <v>167</v>
      </c>
      <c r="B323" s="11" t="s">
        <v>13</v>
      </c>
      <c r="C323" s="18">
        <f t="shared" si="176"/>
        <v>2295.4</v>
      </c>
      <c r="D323" s="18">
        <v>0</v>
      </c>
      <c r="E323" s="18">
        <v>0</v>
      </c>
      <c r="F323" s="18">
        <v>2295.4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38" t="s">
        <v>168</v>
      </c>
      <c r="B324" s="11" t="s">
        <v>14</v>
      </c>
      <c r="C324" s="18">
        <f t="shared" si="176"/>
        <v>776.6</v>
      </c>
      <c r="D324" s="18">
        <v>0</v>
      </c>
      <c r="E324" s="18">
        <v>0</v>
      </c>
      <c r="F324" s="18">
        <v>776.6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s="2" customFormat="1" ht="135" customHeight="1">
      <c r="A325" s="31" t="s">
        <v>185</v>
      </c>
      <c r="B325" s="11" t="s">
        <v>190</v>
      </c>
      <c r="C325" s="18">
        <f t="shared" si="161"/>
        <v>30031</v>
      </c>
      <c r="D325" s="18">
        <f t="shared" ref="D325:N325" si="179">SUM(D326:D328)</f>
        <v>0</v>
      </c>
      <c r="E325" s="18">
        <f t="shared" si="179"/>
        <v>0</v>
      </c>
      <c r="F325" s="18">
        <f t="shared" si="179"/>
        <v>0</v>
      </c>
      <c r="G325" s="18">
        <f t="shared" si="179"/>
        <v>0</v>
      </c>
      <c r="H325" s="18">
        <f t="shared" si="179"/>
        <v>9677</v>
      </c>
      <c r="I325" s="42">
        <f>SUM(I326:I328)</f>
        <v>9677</v>
      </c>
      <c r="J325" s="42">
        <f t="shared" si="179"/>
        <v>10677</v>
      </c>
      <c r="K325" s="42">
        <f t="shared" si="179"/>
        <v>10677</v>
      </c>
      <c r="L325" s="42">
        <f t="shared" si="179"/>
        <v>10677</v>
      </c>
      <c r="M325" s="42">
        <f t="shared" si="179"/>
        <v>0</v>
      </c>
      <c r="N325" s="42">
        <f t="shared" si="179"/>
        <v>0</v>
      </c>
      <c r="O325" s="45" t="s">
        <v>118</v>
      </c>
      <c r="P325" s="9"/>
      <c r="Q325" s="9"/>
      <c r="R325" s="9"/>
      <c r="S325" s="9"/>
    </row>
    <row r="326" spans="1:19" s="2" customFormat="1" ht="16.5" customHeight="1">
      <c r="A326" s="31" t="s">
        <v>186</v>
      </c>
      <c r="B326" s="11" t="s">
        <v>12</v>
      </c>
      <c r="C326" s="18">
        <f t="shared" si="161"/>
        <v>30031</v>
      </c>
      <c r="D326" s="18">
        <v>0</v>
      </c>
      <c r="E326" s="18">
        <v>0</v>
      </c>
      <c r="F326" s="18">
        <v>0</v>
      </c>
      <c r="G326" s="18">
        <v>0</v>
      </c>
      <c r="H326" s="18">
        <v>9677</v>
      </c>
      <c r="I326" s="42">
        <v>9677</v>
      </c>
      <c r="J326" s="18">
        <v>10677</v>
      </c>
      <c r="K326" s="18">
        <v>10677</v>
      </c>
      <c r="L326" s="18">
        <v>10677</v>
      </c>
      <c r="M326" s="18">
        <v>0</v>
      </c>
      <c r="N326" s="18">
        <v>0</v>
      </c>
      <c r="O326" s="16"/>
      <c r="P326" s="9"/>
      <c r="Q326" s="9"/>
      <c r="R326" s="9"/>
      <c r="S326" s="9"/>
    </row>
    <row r="327" spans="1:19" s="2" customFormat="1" ht="15" customHeight="1">
      <c r="A327" s="31" t="s">
        <v>187</v>
      </c>
      <c r="B327" s="11" t="s">
        <v>13</v>
      </c>
      <c r="C327" s="18">
        <f t="shared" si="161"/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6"/>
      <c r="P327" s="9"/>
      <c r="Q327" s="9"/>
      <c r="R327" s="9"/>
      <c r="S327" s="9"/>
    </row>
    <row r="328" spans="1:19" s="2" customFormat="1">
      <c r="A328" s="31" t="s">
        <v>188</v>
      </c>
      <c r="B328" s="11" t="s">
        <v>14</v>
      </c>
      <c r="C328" s="18">
        <f t="shared" si="161"/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6"/>
      <c r="P328" s="9"/>
      <c r="Q328" s="9"/>
      <c r="R328" s="9"/>
      <c r="S328" s="9"/>
    </row>
    <row r="329" spans="1:19" ht="15" customHeight="1">
      <c r="A329" s="31">
        <v>243</v>
      </c>
      <c r="B329" s="69" t="s">
        <v>31</v>
      </c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8"/>
      <c r="Q329" s="8"/>
      <c r="R329" s="8"/>
      <c r="S329" s="9"/>
    </row>
    <row r="330" spans="1:19" ht="31.5" customHeight="1">
      <c r="A330" s="31">
        <v>244</v>
      </c>
      <c r="B330" s="11" t="s">
        <v>24</v>
      </c>
      <c r="C330" s="17">
        <f t="shared" ref="C330:C334" si="180">SUM(D330:J330)</f>
        <v>33367.199999999997</v>
      </c>
      <c r="D330" s="17">
        <f t="shared" ref="D330:N330" si="181">SUM(D331:D334)</f>
        <v>6652.8</v>
      </c>
      <c r="E330" s="17">
        <f t="shared" si="181"/>
        <v>6825.6</v>
      </c>
      <c r="F330" s="17">
        <f t="shared" si="181"/>
        <v>0</v>
      </c>
      <c r="G330" s="17">
        <f t="shared" si="181"/>
        <v>3176.6</v>
      </c>
      <c r="H330" s="17">
        <f t="shared" si="181"/>
        <v>6048</v>
      </c>
      <c r="I330" s="17">
        <f t="shared" si="181"/>
        <v>5230</v>
      </c>
      <c r="J330" s="17">
        <f t="shared" si="181"/>
        <v>5434.2000000000007</v>
      </c>
      <c r="K330" s="17">
        <f t="shared" si="181"/>
        <v>5651.6</v>
      </c>
      <c r="L330" s="17">
        <f t="shared" si="181"/>
        <v>5651.6</v>
      </c>
      <c r="M330" s="17">
        <f t="shared" si="181"/>
        <v>5651.6</v>
      </c>
      <c r="N330" s="17">
        <f t="shared" si="181"/>
        <v>5651.6</v>
      </c>
      <c r="O330" s="11"/>
      <c r="P330" s="8"/>
      <c r="Q330" s="8"/>
      <c r="R330" s="8"/>
      <c r="S330" s="9"/>
    </row>
    <row r="331" spans="1:19" ht="22.5" customHeight="1">
      <c r="A331" s="31">
        <v>245</v>
      </c>
      <c r="B331" s="11" t="s">
        <v>30</v>
      </c>
      <c r="C331" s="17">
        <f t="shared" si="180"/>
        <v>1063.4000000000001</v>
      </c>
      <c r="D331" s="17">
        <f>D337</f>
        <v>343.6</v>
      </c>
      <c r="E331" s="17">
        <f t="shared" ref="E331:N331" si="182">E337</f>
        <v>402.8</v>
      </c>
      <c r="F331" s="17">
        <f t="shared" si="182"/>
        <v>0</v>
      </c>
      <c r="G331" s="17">
        <f t="shared" si="182"/>
        <v>0</v>
      </c>
      <c r="H331" s="17">
        <f t="shared" si="182"/>
        <v>317</v>
      </c>
      <c r="I331" s="17">
        <f t="shared" si="182"/>
        <v>0</v>
      </c>
      <c r="J331" s="17">
        <f t="shared" si="182"/>
        <v>0</v>
      </c>
      <c r="K331" s="17">
        <f t="shared" si="182"/>
        <v>0</v>
      </c>
      <c r="L331" s="17">
        <f t="shared" si="182"/>
        <v>0</v>
      </c>
      <c r="M331" s="17">
        <f t="shared" si="182"/>
        <v>0</v>
      </c>
      <c r="N331" s="17">
        <f t="shared" si="182"/>
        <v>0</v>
      </c>
      <c r="O331" s="11"/>
      <c r="P331" s="8"/>
      <c r="Q331" s="8"/>
      <c r="R331" s="8"/>
      <c r="S331" s="9"/>
    </row>
    <row r="332" spans="1:19">
      <c r="A332" s="31">
        <v>246</v>
      </c>
      <c r="B332" s="11" t="s">
        <v>12</v>
      </c>
      <c r="C332" s="17">
        <f t="shared" si="180"/>
        <v>5679.8000000000011</v>
      </c>
      <c r="D332" s="17">
        <f>D338</f>
        <v>1112.3</v>
      </c>
      <c r="E332" s="17">
        <f t="shared" ref="E332:N332" si="183">E338</f>
        <v>966.5</v>
      </c>
      <c r="F332" s="17">
        <f t="shared" si="183"/>
        <v>0</v>
      </c>
      <c r="G332" s="17">
        <f t="shared" si="183"/>
        <v>306</v>
      </c>
      <c r="H332" s="17">
        <f t="shared" si="183"/>
        <v>1082.8</v>
      </c>
      <c r="I332" s="17">
        <f t="shared" si="183"/>
        <v>1082.8</v>
      </c>
      <c r="J332" s="17">
        <f t="shared" si="183"/>
        <v>1129.4000000000001</v>
      </c>
      <c r="K332" s="17">
        <f t="shared" si="183"/>
        <v>1174.5999999999999</v>
      </c>
      <c r="L332" s="17">
        <f t="shared" si="183"/>
        <v>1174.5999999999999</v>
      </c>
      <c r="M332" s="17">
        <f t="shared" si="183"/>
        <v>1174.5999999999999</v>
      </c>
      <c r="N332" s="17">
        <f t="shared" si="183"/>
        <v>1174.5999999999999</v>
      </c>
      <c r="O332" s="11"/>
      <c r="P332" s="8"/>
      <c r="Q332" s="8"/>
      <c r="R332" s="8"/>
      <c r="S332" s="9"/>
    </row>
    <row r="333" spans="1:19">
      <c r="A333" s="31">
        <v>247</v>
      </c>
      <c r="B333" s="11" t="s">
        <v>13</v>
      </c>
      <c r="C333" s="17">
        <f t="shared" si="180"/>
        <v>3635.2</v>
      </c>
      <c r="D333" s="17">
        <f>D339</f>
        <v>876.9</v>
      </c>
      <c r="E333" s="17">
        <f t="shared" ref="E333:N333" si="184">E339</f>
        <v>704.3</v>
      </c>
      <c r="F333" s="17">
        <f t="shared" si="184"/>
        <v>0</v>
      </c>
      <c r="G333" s="17">
        <f t="shared" si="184"/>
        <v>1034.5999999999999</v>
      </c>
      <c r="H333" s="17">
        <f t="shared" si="184"/>
        <v>1019.4</v>
      </c>
      <c r="I333" s="17">
        <f t="shared" si="184"/>
        <v>0</v>
      </c>
      <c r="J333" s="17">
        <f t="shared" si="184"/>
        <v>0</v>
      </c>
      <c r="K333" s="17">
        <f t="shared" si="184"/>
        <v>0</v>
      </c>
      <c r="L333" s="17">
        <f t="shared" si="184"/>
        <v>0</v>
      </c>
      <c r="M333" s="17">
        <f t="shared" si="184"/>
        <v>0</v>
      </c>
      <c r="N333" s="17">
        <f t="shared" si="184"/>
        <v>0</v>
      </c>
      <c r="O333" s="11"/>
      <c r="P333" s="8"/>
      <c r="Q333" s="8"/>
      <c r="R333" s="8"/>
      <c r="S333" s="9"/>
    </row>
    <row r="334" spans="1:19">
      <c r="A334" s="31">
        <v>248</v>
      </c>
      <c r="B334" s="11" t="s">
        <v>14</v>
      </c>
      <c r="C334" s="17">
        <f t="shared" si="180"/>
        <v>22988.799999999999</v>
      </c>
      <c r="D334" s="17">
        <f t="shared" ref="D334" si="185">D340</f>
        <v>4320</v>
      </c>
      <c r="E334" s="17">
        <f t="shared" ref="E334:N334" si="186">E340</f>
        <v>4752</v>
      </c>
      <c r="F334" s="17">
        <f t="shared" si="186"/>
        <v>0</v>
      </c>
      <c r="G334" s="17">
        <f t="shared" si="186"/>
        <v>1836</v>
      </c>
      <c r="H334" s="17">
        <f t="shared" si="186"/>
        <v>3628.8</v>
      </c>
      <c r="I334" s="17">
        <f t="shared" si="186"/>
        <v>4147.2</v>
      </c>
      <c r="J334" s="17">
        <f t="shared" si="186"/>
        <v>4304.8</v>
      </c>
      <c r="K334" s="17">
        <f t="shared" si="186"/>
        <v>4477</v>
      </c>
      <c r="L334" s="17">
        <f t="shared" si="186"/>
        <v>4477</v>
      </c>
      <c r="M334" s="17">
        <f t="shared" si="186"/>
        <v>4477</v>
      </c>
      <c r="N334" s="17">
        <f t="shared" si="186"/>
        <v>4477</v>
      </c>
      <c r="O334" s="11"/>
      <c r="P334" s="8"/>
      <c r="Q334" s="8"/>
      <c r="R334" s="8"/>
      <c r="S334" s="9"/>
    </row>
    <row r="335" spans="1:19">
      <c r="A335" s="31">
        <v>249</v>
      </c>
      <c r="B335" s="68" t="s">
        <v>27</v>
      </c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8"/>
      <c r="Q335" s="8"/>
      <c r="R335" s="8"/>
      <c r="S335" s="9"/>
    </row>
    <row r="336" spans="1:19" ht="45">
      <c r="A336" s="31">
        <v>250</v>
      </c>
      <c r="B336" s="11" t="s">
        <v>22</v>
      </c>
      <c r="C336" s="17">
        <f>SUM(D336:J336)</f>
        <v>33367.199999999997</v>
      </c>
      <c r="D336" s="17">
        <f t="shared" ref="D336:N336" si="187">SUM(D337:D340)</f>
        <v>6652.8</v>
      </c>
      <c r="E336" s="17">
        <f t="shared" si="187"/>
        <v>6825.6</v>
      </c>
      <c r="F336" s="17">
        <f t="shared" si="187"/>
        <v>0</v>
      </c>
      <c r="G336" s="17">
        <f t="shared" si="187"/>
        <v>3176.6</v>
      </c>
      <c r="H336" s="17">
        <f t="shared" si="187"/>
        <v>6048</v>
      </c>
      <c r="I336" s="17">
        <f t="shared" si="187"/>
        <v>5230</v>
      </c>
      <c r="J336" s="17">
        <f t="shared" si="187"/>
        <v>5434.2000000000007</v>
      </c>
      <c r="K336" s="17">
        <f t="shared" si="187"/>
        <v>5651.6</v>
      </c>
      <c r="L336" s="17">
        <f t="shared" si="187"/>
        <v>5651.6</v>
      </c>
      <c r="M336" s="17">
        <f t="shared" si="187"/>
        <v>5651.6</v>
      </c>
      <c r="N336" s="17">
        <f t="shared" si="187"/>
        <v>5651.6</v>
      </c>
      <c r="O336" s="11"/>
      <c r="P336" s="8"/>
      <c r="Q336" s="8"/>
      <c r="R336" s="8"/>
      <c r="S336" s="9"/>
    </row>
    <row r="337" spans="1:19">
      <c r="A337" s="31">
        <v>251</v>
      </c>
      <c r="B337" s="11" t="s">
        <v>30</v>
      </c>
      <c r="C337" s="17">
        <f>SUM(D337:J337)</f>
        <v>1063.4000000000001</v>
      </c>
      <c r="D337" s="17">
        <f>D342</f>
        <v>343.6</v>
      </c>
      <c r="E337" s="17">
        <f t="shared" ref="E337:N337" si="188">E342</f>
        <v>402.8</v>
      </c>
      <c r="F337" s="17">
        <f t="shared" si="188"/>
        <v>0</v>
      </c>
      <c r="G337" s="17">
        <f t="shared" si="188"/>
        <v>0</v>
      </c>
      <c r="H337" s="17">
        <f t="shared" si="188"/>
        <v>317</v>
      </c>
      <c r="I337" s="17">
        <f t="shared" si="188"/>
        <v>0</v>
      </c>
      <c r="J337" s="17">
        <f t="shared" si="188"/>
        <v>0</v>
      </c>
      <c r="K337" s="17">
        <f t="shared" si="188"/>
        <v>0</v>
      </c>
      <c r="L337" s="17">
        <f t="shared" si="188"/>
        <v>0</v>
      </c>
      <c r="M337" s="17">
        <f t="shared" si="188"/>
        <v>0</v>
      </c>
      <c r="N337" s="17">
        <f t="shared" si="188"/>
        <v>0</v>
      </c>
      <c r="O337" s="11"/>
      <c r="P337" s="8"/>
      <c r="Q337" s="8"/>
      <c r="R337" s="8"/>
      <c r="S337" s="9"/>
    </row>
    <row r="338" spans="1:19">
      <c r="A338" s="31">
        <v>252</v>
      </c>
      <c r="B338" s="11" t="s">
        <v>12</v>
      </c>
      <c r="C338" s="17">
        <f t="shared" ref="C338:C345" si="189">SUM(D338:J338)</f>
        <v>5679.8000000000011</v>
      </c>
      <c r="D338" s="17">
        <f t="shared" ref="D338:D340" si="190">D343</f>
        <v>1112.3</v>
      </c>
      <c r="E338" s="17">
        <f t="shared" ref="E338:N338" si="191">E343</f>
        <v>966.5</v>
      </c>
      <c r="F338" s="17">
        <f t="shared" si="191"/>
        <v>0</v>
      </c>
      <c r="G338" s="17">
        <f t="shared" si="191"/>
        <v>306</v>
      </c>
      <c r="H338" s="17">
        <f t="shared" si="191"/>
        <v>1082.8</v>
      </c>
      <c r="I338" s="17">
        <f t="shared" si="191"/>
        <v>1082.8</v>
      </c>
      <c r="J338" s="17">
        <f t="shared" si="191"/>
        <v>1129.4000000000001</v>
      </c>
      <c r="K338" s="17">
        <f t="shared" si="191"/>
        <v>1174.5999999999999</v>
      </c>
      <c r="L338" s="17">
        <f t="shared" si="191"/>
        <v>1174.5999999999999</v>
      </c>
      <c r="M338" s="17">
        <f t="shared" si="191"/>
        <v>1174.5999999999999</v>
      </c>
      <c r="N338" s="17">
        <f t="shared" si="191"/>
        <v>1174.5999999999999</v>
      </c>
      <c r="O338" s="11"/>
      <c r="P338" s="8"/>
      <c r="Q338" s="8"/>
      <c r="R338" s="8"/>
      <c r="S338" s="9"/>
    </row>
    <row r="339" spans="1:19">
      <c r="A339" s="31">
        <v>253</v>
      </c>
      <c r="B339" s="11" t="s">
        <v>13</v>
      </c>
      <c r="C339" s="17">
        <f t="shared" si="189"/>
        <v>3635.2</v>
      </c>
      <c r="D339" s="17">
        <f t="shared" si="190"/>
        <v>876.9</v>
      </c>
      <c r="E339" s="17">
        <f t="shared" ref="E339:N339" si="192">E344</f>
        <v>704.3</v>
      </c>
      <c r="F339" s="17">
        <f t="shared" si="192"/>
        <v>0</v>
      </c>
      <c r="G339" s="17">
        <f t="shared" si="192"/>
        <v>1034.5999999999999</v>
      </c>
      <c r="H339" s="17">
        <f t="shared" si="192"/>
        <v>1019.4</v>
      </c>
      <c r="I339" s="17">
        <f t="shared" si="192"/>
        <v>0</v>
      </c>
      <c r="J339" s="17">
        <f t="shared" si="192"/>
        <v>0</v>
      </c>
      <c r="K339" s="17">
        <f t="shared" si="192"/>
        <v>0</v>
      </c>
      <c r="L339" s="17">
        <f t="shared" si="192"/>
        <v>0</v>
      </c>
      <c r="M339" s="17">
        <f t="shared" si="192"/>
        <v>0</v>
      </c>
      <c r="N339" s="17">
        <f t="shared" si="192"/>
        <v>0</v>
      </c>
      <c r="O339" s="11"/>
      <c r="P339" s="8"/>
      <c r="Q339" s="8"/>
      <c r="R339" s="8"/>
      <c r="S339" s="9"/>
    </row>
    <row r="340" spans="1:19">
      <c r="A340" s="31">
        <v>254</v>
      </c>
      <c r="B340" s="11" t="s">
        <v>14</v>
      </c>
      <c r="C340" s="18">
        <f t="shared" si="189"/>
        <v>22988.799999999999</v>
      </c>
      <c r="D340" s="18">
        <f t="shared" si="190"/>
        <v>4320</v>
      </c>
      <c r="E340" s="18">
        <f t="shared" ref="E340:N340" si="193">E345</f>
        <v>4752</v>
      </c>
      <c r="F340" s="18">
        <f t="shared" si="193"/>
        <v>0</v>
      </c>
      <c r="G340" s="18">
        <f t="shared" si="193"/>
        <v>1836</v>
      </c>
      <c r="H340" s="18">
        <f t="shared" si="193"/>
        <v>3628.8</v>
      </c>
      <c r="I340" s="18">
        <f t="shared" si="193"/>
        <v>4147.2</v>
      </c>
      <c r="J340" s="18">
        <f t="shared" si="193"/>
        <v>4304.8</v>
      </c>
      <c r="K340" s="18">
        <f t="shared" si="193"/>
        <v>4477</v>
      </c>
      <c r="L340" s="18">
        <f t="shared" si="193"/>
        <v>4477</v>
      </c>
      <c r="M340" s="18">
        <f t="shared" si="193"/>
        <v>4477</v>
      </c>
      <c r="N340" s="18">
        <f t="shared" si="193"/>
        <v>4477</v>
      </c>
      <c r="O340" s="14"/>
      <c r="P340" s="9"/>
      <c r="Q340" s="9"/>
      <c r="R340" s="9"/>
      <c r="S340" s="9"/>
    </row>
    <row r="341" spans="1:19" ht="45">
      <c r="A341" s="31">
        <v>255</v>
      </c>
      <c r="B341" s="11" t="s">
        <v>66</v>
      </c>
      <c r="C341" s="18">
        <f t="shared" si="189"/>
        <v>33367.199999999997</v>
      </c>
      <c r="D341" s="18">
        <f>SUM(D342:D345)</f>
        <v>6652.8</v>
      </c>
      <c r="E341" s="18">
        <f>SUM(E342:E345)</f>
        <v>6825.6</v>
      </c>
      <c r="F341" s="18">
        <f t="shared" ref="F341:N341" si="194">SUM(F343:F345)</f>
        <v>0</v>
      </c>
      <c r="G341" s="18">
        <f t="shared" si="194"/>
        <v>3176.6</v>
      </c>
      <c r="H341" s="18">
        <f>SUM(H342:H345)</f>
        <v>6048</v>
      </c>
      <c r="I341" s="18">
        <f t="shared" si="194"/>
        <v>5230</v>
      </c>
      <c r="J341" s="18">
        <f t="shared" si="194"/>
        <v>5434.2000000000007</v>
      </c>
      <c r="K341" s="18">
        <f t="shared" si="194"/>
        <v>5651.6</v>
      </c>
      <c r="L341" s="18">
        <f t="shared" si="194"/>
        <v>5651.6</v>
      </c>
      <c r="M341" s="18">
        <f t="shared" si="194"/>
        <v>5651.6</v>
      </c>
      <c r="N341" s="18">
        <f t="shared" si="194"/>
        <v>5651.6</v>
      </c>
      <c r="O341" s="20" t="s">
        <v>117</v>
      </c>
      <c r="P341" s="9"/>
      <c r="Q341" s="9"/>
      <c r="R341" s="9"/>
      <c r="S341" s="9"/>
    </row>
    <row r="342" spans="1:19">
      <c r="A342" s="31">
        <v>256</v>
      </c>
      <c r="B342" s="11" t="s">
        <v>30</v>
      </c>
      <c r="C342" s="18">
        <f t="shared" si="189"/>
        <v>1063.4000000000001</v>
      </c>
      <c r="D342" s="18">
        <v>343.6</v>
      </c>
      <c r="E342" s="18">
        <v>402.8</v>
      </c>
      <c r="F342" s="18">
        <v>0</v>
      </c>
      <c r="G342" s="18">
        <v>0</v>
      </c>
      <c r="H342" s="42">
        <v>317</v>
      </c>
      <c r="I342" s="18">
        <v>0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4"/>
      <c r="P342" s="9"/>
      <c r="Q342" s="9"/>
      <c r="R342" s="9"/>
      <c r="S342" s="9"/>
    </row>
    <row r="343" spans="1:19">
      <c r="A343" s="31">
        <v>257</v>
      </c>
      <c r="B343" s="11" t="s">
        <v>12</v>
      </c>
      <c r="C343" s="18">
        <f t="shared" si="189"/>
        <v>5679.8000000000011</v>
      </c>
      <c r="D343" s="18">
        <v>1112.3</v>
      </c>
      <c r="E343" s="18">
        <v>966.5</v>
      </c>
      <c r="F343" s="18">
        <v>0</v>
      </c>
      <c r="G343" s="18">
        <v>306</v>
      </c>
      <c r="H343" s="42">
        <v>1082.8</v>
      </c>
      <c r="I343" s="18">
        <v>1082.8</v>
      </c>
      <c r="J343" s="18">
        <v>1129.4000000000001</v>
      </c>
      <c r="K343" s="18">
        <v>1174.5999999999999</v>
      </c>
      <c r="L343" s="18">
        <v>1174.5999999999999</v>
      </c>
      <c r="M343" s="18">
        <v>1174.5999999999999</v>
      </c>
      <c r="N343" s="18">
        <v>1174.5999999999999</v>
      </c>
      <c r="O343" s="14"/>
      <c r="P343" s="9"/>
      <c r="Q343" s="9"/>
      <c r="R343" s="9"/>
      <c r="S343" s="9"/>
    </row>
    <row r="344" spans="1:19">
      <c r="A344" s="31">
        <v>258</v>
      </c>
      <c r="B344" s="11" t="s">
        <v>13</v>
      </c>
      <c r="C344" s="18">
        <f t="shared" si="189"/>
        <v>3635.2</v>
      </c>
      <c r="D344" s="18">
        <v>876.9</v>
      </c>
      <c r="E344" s="18">
        <v>704.3</v>
      </c>
      <c r="F344" s="18">
        <v>0</v>
      </c>
      <c r="G344" s="18">
        <v>1034.5999999999999</v>
      </c>
      <c r="H344" s="42">
        <v>1019.4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4"/>
      <c r="P344" s="9"/>
      <c r="Q344" s="9"/>
      <c r="R344" s="9"/>
      <c r="S344" s="9"/>
    </row>
    <row r="345" spans="1:19">
      <c r="A345" s="31">
        <v>259</v>
      </c>
      <c r="B345" s="11" t="s">
        <v>14</v>
      </c>
      <c r="C345" s="18">
        <f t="shared" si="189"/>
        <v>22988.799999999999</v>
      </c>
      <c r="D345" s="17">
        <v>4320</v>
      </c>
      <c r="E345" s="18">
        <v>4752</v>
      </c>
      <c r="F345" s="18">
        <v>0</v>
      </c>
      <c r="G345" s="18">
        <v>1836</v>
      </c>
      <c r="H345" s="42">
        <v>3628.8</v>
      </c>
      <c r="I345" s="18">
        <v>4147.2</v>
      </c>
      <c r="J345" s="18">
        <v>4304.8</v>
      </c>
      <c r="K345" s="18">
        <v>4477</v>
      </c>
      <c r="L345" s="18">
        <v>4477</v>
      </c>
      <c r="M345" s="18">
        <v>4477</v>
      </c>
      <c r="N345" s="18">
        <v>4477</v>
      </c>
      <c r="O345" s="14"/>
      <c r="P345" s="9"/>
      <c r="Q345" s="9"/>
      <c r="R345" s="9"/>
      <c r="S345" s="9"/>
    </row>
    <row r="346" spans="1:19" ht="15" customHeight="1">
      <c r="A346" s="31">
        <v>260</v>
      </c>
      <c r="B346" s="69" t="s">
        <v>179</v>
      </c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8"/>
      <c r="Q346" s="8"/>
      <c r="R346" s="8"/>
      <c r="S346" s="9"/>
    </row>
    <row r="347" spans="1:19" ht="31.5" customHeight="1">
      <c r="A347" s="31">
        <v>261</v>
      </c>
      <c r="B347" s="11" t="s">
        <v>32</v>
      </c>
      <c r="C347" s="17">
        <f t="shared" ref="C347:C350" si="195">SUM(D347:J347)</f>
        <v>157195.99999999997</v>
      </c>
      <c r="D347" s="17">
        <f>SUM(D348:D350)</f>
        <v>21374.6</v>
      </c>
      <c r="E347" s="17">
        <f t="shared" ref="E347:N347" si="196">SUM(E348:E350)</f>
        <v>18827.599999999999</v>
      </c>
      <c r="F347" s="17">
        <f t="shared" si="196"/>
        <v>24636.799999999999</v>
      </c>
      <c r="G347" s="17">
        <f t="shared" si="196"/>
        <v>21925.199999999997</v>
      </c>
      <c r="H347" s="17">
        <f t="shared" si="196"/>
        <v>21850.1</v>
      </c>
      <c r="I347" s="17">
        <f t="shared" si="196"/>
        <v>23837.9</v>
      </c>
      <c r="J347" s="17">
        <f t="shared" si="196"/>
        <v>24743.8</v>
      </c>
      <c r="K347" s="17">
        <f t="shared" si="196"/>
        <v>25733.599999999999</v>
      </c>
      <c r="L347" s="17">
        <f t="shared" si="196"/>
        <v>25733.599999999999</v>
      </c>
      <c r="M347" s="17">
        <f t="shared" si="196"/>
        <v>25733.599999999999</v>
      </c>
      <c r="N347" s="17">
        <f t="shared" si="196"/>
        <v>25733.599999999999</v>
      </c>
      <c r="O347" s="11"/>
      <c r="P347" s="8"/>
      <c r="Q347" s="8"/>
      <c r="R347" s="8"/>
      <c r="S347" s="9"/>
    </row>
    <row r="348" spans="1:19">
      <c r="A348" s="31">
        <v>262</v>
      </c>
      <c r="B348" s="11" t="s">
        <v>12</v>
      </c>
      <c r="C348" s="17">
        <f t="shared" si="195"/>
        <v>157195.99999999997</v>
      </c>
      <c r="D348" s="17">
        <f t="shared" ref="D348:N350" si="197">D353</f>
        <v>21374.6</v>
      </c>
      <c r="E348" s="17">
        <f t="shared" si="197"/>
        <v>18827.599999999999</v>
      </c>
      <c r="F348" s="17">
        <f t="shared" si="197"/>
        <v>24636.799999999999</v>
      </c>
      <c r="G348" s="17">
        <f t="shared" si="197"/>
        <v>21925.199999999997</v>
      </c>
      <c r="H348" s="17">
        <f>H353</f>
        <v>21850.1</v>
      </c>
      <c r="I348" s="17">
        <f t="shared" si="197"/>
        <v>23837.9</v>
      </c>
      <c r="J348" s="17">
        <f t="shared" si="197"/>
        <v>24743.8</v>
      </c>
      <c r="K348" s="17">
        <f t="shared" si="197"/>
        <v>25733.599999999999</v>
      </c>
      <c r="L348" s="17">
        <f t="shared" si="197"/>
        <v>25733.599999999999</v>
      </c>
      <c r="M348" s="17">
        <f t="shared" si="197"/>
        <v>25733.599999999999</v>
      </c>
      <c r="N348" s="17">
        <f t="shared" si="197"/>
        <v>25733.599999999999</v>
      </c>
      <c r="O348" s="11"/>
      <c r="P348" s="8"/>
      <c r="Q348" s="8"/>
      <c r="R348" s="8"/>
      <c r="S348" s="9"/>
    </row>
    <row r="349" spans="1:19">
      <c r="A349" s="31">
        <v>263</v>
      </c>
      <c r="B349" s="11" t="s">
        <v>13</v>
      </c>
      <c r="C349" s="17">
        <f t="shared" si="195"/>
        <v>0</v>
      </c>
      <c r="D349" s="17">
        <f t="shared" si="197"/>
        <v>0</v>
      </c>
      <c r="E349" s="17">
        <f t="shared" si="197"/>
        <v>0</v>
      </c>
      <c r="F349" s="17">
        <f t="shared" si="197"/>
        <v>0</v>
      </c>
      <c r="G349" s="17">
        <f t="shared" si="197"/>
        <v>0</v>
      </c>
      <c r="H349" s="17">
        <f t="shared" si="197"/>
        <v>0</v>
      </c>
      <c r="I349" s="17">
        <f t="shared" si="197"/>
        <v>0</v>
      </c>
      <c r="J349" s="17">
        <f t="shared" si="197"/>
        <v>0</v>
      </c>
      <c r="K349" s="17">
        <f t="shared" si="197"/>
        <v>0</v>
      </c>
      <c r="L349" s="17">
        <f t="shared" si="197"/>
        <v>0</v>
      </c>
      <c r="M349" s="17">
        <f t="shared" si="197"/>
        <v>0</v>
      </c>
      <c r="N349" s="17">
        <f t="shared" si="197"/>
        <v>0</v>
      </c>
      <c r="O349" s="11"/>
      <c r="P349" s="8"/>
      <c r="Q349" s="8"/>
      <c r="R349" s="8"/>
      <c r="S349" s="9"/>
    </row>
    <row r="350" spans="1:19">
      <c r="A350" s="31">
        <v>264</v>
      </c>
      <c r="B350" s="11" t="s">
        <v>14</v>
      </c>
      <c r="C350" s="17">
        <f t="shared" si="195"/>
        <v>0</v>
      </c>
      <c r="D350" s="17">
        <f t="shared" si="197"/>
        <v>0</v>
      </c>
      <c r="E350" s="17">
        <f t="shared" si="197"/>
        <v>0</v>
      </c>
      <c r="F350" s="17">
        <f t="shared" si="197"/>
        <v>0</v>
      </c>
      <c r="G350" s="17">
        <f t="shared" si="197"/>
        <v>0</v>
      </c>
      <c r="H350" s="17">
        <f t="shared" si="197"/>
        <v>0</v>
      </c>
      <c r="I350" s="17">
        <f t="shared" si="197"/>
        <v>0</v>
      </c>
      <c r="J350" s="17">
        <f t="shared" si="197"/>
        <v>0</v>
      </c>
      <c r="K350" s="17">
        <f t="shared" si="197"/>
        <v>0</v>
      </c>
      <c r="L350" s="17">
        <f t="shared" si="197"/>
        <v>0</v>
      </c>
      <c r="M350" s="17">
        <f t="shared" si="197"/>
        <v>0</v>
      </c>
      <c r="N350" s="17">
        <f t="shared" si="197"/>
        <v>0</v>
      </c>
      <c r="O350" s="11"/>
      <c r="P350" s="8"/>
      <c r="Q350" s="8"/>
      <c r="R350" s="8"/>
      <c r="S350" s="9"/>
    </row>
    <row r="351" spans="1:19">
      <c r="A351" s="31">
        <v>265</v>
      </c>
      <c r="B351" s="68" t="s">
        <v>27</v>
      </c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8"/>
      <c r="Q351" s="8"/>
      <c r="R351" s="8"/>
      <c r="S351" s="9"/>
    </row>
    <row r="352" spans="1:19" ht="45">
      <c r="A352" s="31">
        <v>266</v>
      </c>
      <c r="B352" s="11" t="s">
        <v>22</v>
      </c>
      <c r="C352" s="17">
        <f t="shared" ref="C352:C380" si="198">SUM(D352:J352)</f>
        <v>157195.99999999997</v>
      </c>
      <c r="D352" s="17">
        <f t="shared" ref="D352:N352" si="199">SUM(D353:D355)</f>
        <v>21374.6</v>
      </c>
      <c r="E352" s="17">
        <f t="shared" si="199"/>
        <v>18827.599999999999</v>
      </c>
      <c r="F352" s="17">
        <f t="shared" si="199"/>
        <v>24636.799999999999</v>
      </c>
      <c r="G352" s="17">
        <f t="shared" si="199"/>
        <v>21925.199999999997</v>
      </c>
      <c r="H352" s="17">
        <f t="shared" si="199"/>
        <v>21850.1</v>
      </c>
      <c r="I352" s="17">
        <f t="shared" si="199"/>
        <v>23837.9</v>
      </c>
      <c r="J352" s="17">
        <f t="shared" si="199"/>
        <v>24743.8</v>
      </c>
      <c r="K352" s="17">
        <f t="shared" si="199"/>
        <v>25733.599999999999</v>
      </c>
      <c r="L352" s="17">
        <f t="shared" si="199"/>
        <v>25733.599999999999</v>
      </c>
      <c r="M352" s="17">
        <f t="shared" si="199"/>
        <v>25733.599999999999</v>
      </c>
      <c r="N352" s="17">
        <f t="shared" si="199"/>
        <v>25733.599999999999</v>
      </c>
      <c r="O352" s="11"/>
      <c r="P352" s="8"/>
      <c r="Q352" s="8"/>
      <c r="R352" s="8"/>
      <c r="S352" s="9"/>
    </row>
    <row r="353" spans="1:19">
      <c r="A353" s="31">
        <v>267</v>
      </c>
      <c r="B353" s="11" t="s">
        <v>12</v>
      </c>
      <c r="C353" s="17">
        <f t="shared" si="198"/>
        <v>157195.99999999997</v>
      </c>
      <c r="D353" s="17">
        <f t="shared" ref="D353:N355" si="200">SUM(D357+D361+D365)</f>
        <v>21374.6</v>
      </c>
      <c r="E353" s="17">
        <f t="shared" si="200"/>
        <v>18827.599999999999</v>
      </c>
      <c r="F353" s="17">
        <f t="shared" si="200"/>
        <v>24636.799999999999</v>
      </c>
      <c r="G353" s="17">
        <f t="shared" si="200"/>
        <v>21925.199999999997</v>
      </c>
      <c r="H353" s="17">
        <f t="shared" si="200"/>
        <v>21850.1</v>
      </c>
      <c r="I353" s="17">
        <f t="shared" si="200"/>
        <v>23837.9</v>
      </c>
      <c r="J353" s="17">
        <f t="shared" si="200"/>
        <v>24743.8</v>
      </c>
      <c r="K353" s="17">
        <f t="shared" si="200"/>
        <v>25733.599999999999</v>
      </c>
      <c r="L353" s="17">
        <f t="shared" si="200"/>
        <v>25733.599999999999</v>
      </c>
      <c r="M353" s="17">
        <f t="shared" si="200"/>
        <v>25733.599999999999</v>
      </c>
      <c r="N353" s="17">
        <f t="shared" si="200"/>
        <v>25733.599999999999</v>
      </c>
      <c r="O353" s="11"/>
      <c r="P353" s="8"/>
      <c r="Q353" s="8"/>
      <c r="R353" s="8"/>
      <c r="S353" s="9"/>
    </row>
    <row r="354" spans="1:19">
      <c r="A354" s="31">
        <v>268</v>
      </c>
      <c r="B354" s="11" t="s">
        <v>13</v>
      </c>
      <c r="C354" s="17">
        <f t="shared" si="198"/>
        <v>0</v>
      </c>
      <c r="D354" s="17">
        <f t="shared" si="200"/>
        <v>0</v>
      </c>
      <c r="E354" s="17">
        <f t="shared" si="200"/>
        <v>0</v>
      </c>
      <c r="F354" s="17">
        <f t="shared" si="200"/>
        <v>0</v>
      </c>
      <c r="G354" s="17">
        <f t="shared" si="200"/>
        <v>0</v>
      </c>
      <c r="H354" s="17">
        <f t="shared" si="200"/>
        <v>0</v>
      </c>
      <c r="I354" s="17">
        <f t="shared" si="200"/>
        <v>0</v>
      </c>
      <c r="J354" s="17">
        <f t="shared" si="200"/>
        <v>0</v>
      </c>
      <c r="K354" s="17">
        <f t="shared" si="200"/>
        <v>0</v>
      </c>
      <c r="L354" s="17">
        <f t="shared" si="200"/>
        <v>0</v>
      </c>
      <c r="M354" s="17">
        <f t="shared" si="200"/>
        <v>0</v>
      </c>
      <c r="N354" s="17">
        <f t="shared" si="200"/>
        <v>0</v>
      </c>
      <c r="O354" s="11"/>
      <c r="P354" s="8"/>
      <c r="Q354" s="8"/>
      <c r="R354" s="8"/>
      <c r="S354" s="9"/>
    </row>
    <row r="355" spans="1:19">
      <c r="A355" s="31">
        <v>269</v>
      </c>
      <c r="B355" s="24" t="s">
        <v>14</v>
      </c>
      <c r="C355" s="10">
        <f t="shared" si="198"/>
        <v>0</v>
      </c>
      <c r="D355" s="22">
        <f t="shared" si="200"/>
        <v>0</v>
      </c>
      <c r="E355" s="22">
        <f t="shared" si="200"/>
        <v>0</v>
      </c>
      <c r="F355" s="22">
        <f t="shared" si="200"/>
        <v>0</v>
      </c>
      <c r="G355" s="22">
        <f t="shared" si="200"/>
        <v>0</v>
      </c>
      <c r="H355" s="22">
        <f t="shared" si="200"/>
        <v>0</v>
      </c>
      <c r="I355" s="22">
        <f t="shared" si="200"/>
        <v>0</v>
      </c>
      <c r="J355" s="22">
        <f t="shared" si="200"/>
        <v>0</v>
      </c>
      <c r="K355" s="22">
        <f t="shared" si="200"/>
        <v>0</v>
      </c>
      <c r="L355" s="22">
        <f t="shared" si="200"/>
        <v>0</v>
      </c>
      <c r="M355" s="22">
        <f t="shared" si="200"/>
        <v>0</v>
      </c>
      <c r="N355" s="22">
        <f t="shared" si="200"/>
        <v>0</v>
      </c>
      <c r="O355" s="23"/>
      <c r="P355" s="9"/>
      <c r="Q355" s="9"/>
      <c r="R355" s="9"/>
      <c r="S355" s="9"/>
    </row>
    <row r="356" spans="1:19" ht="60">
      <c r="A356" s="31">
        <v>270</v>
      </c>
      <c r="B356" s="24" t="s">
        <v>67</v>
      </c>
      <c r="C356" s="10">
        <f t="shared" si="198"/>
        <v>143725.5</v>
      </c>
      <c r="D356" s="10">
        <f t="shared" ref="D356:N356" si="201">SUM(D357:D359)</f>
        <v>20241.599999999999</v>
      </c>
      <c r="E356" s="10">
        <f t="shared" si="201"/>
        <v>18687.599999999999</v>
      </c>
      <c r="F356" s="10">
        <f t="shared" si="201"/>
        <v>19636.8</v>
      </c>
      <c r="G356" s="18">
        <f t="shared" si="201"/>
        <v>19893</v>
      </c>
      <c r="H356" s="43">
        <f t="shared" si="201"/>
        <v>20217.099999999999</v>
      </c>
      <c r="I356" s="43">
        <f t="shared" si="201"/>
        <v>22104.7</v>
      </c>
      <c r="J356" s="43">
        <f t="shared" si="201"/>
        <v>22944.7</v>
      </c>
      <c r="K356" s="43">
        <f t="shared" si="201"/>
        <v>23862.5</v>
      </c>
      <c r="L356" s="43">
        <f t="shared" si="201"/>
        <v>23862.5</v>
      </c>
      <c r="M356" s="43">
        <f t="shared" si="201"/>
        <v>23862.5</v>
      </c>
      <c r="N356" s="43">
        <f t="shared" si="201"/>
        <v>23862.5</v>
      </c>
      <c r="O356" s="24" t="s">
        <v>116</v>
      </c>
      <c r="P356" s="9"/>
      <c r="Q356" s="9"/>
      <c r="R356" s="9"/>
      <c r="S356" s="9"/>
    </row>
    <row r="357" spans="1:19">
      <c r="A357" s="31">
        <v>271</v>
      </c>
      <c r="B357" s="24" t="s">
        <v>12</v>
      </c>
      <c r="C357" s="10">
        <f t="shared" si="198"/>
        <v>143725.5</v>
      </c>
      <c r="D357" s="10">
        <v>20241.599999999999</v>
      </c>
      <c r="E357" s="10">
        <v>18687.599999999999</v>
      </c>
      <c r="F357" s="10">
        <v>19636.8</v>
      </c>
      <c r="G357" s="18">
        <v>19893</v>
      </c>
      <c r="H357" s="43">
        <v>20217.099999999999</v>
      </c>
      <c r="I357" s="10">
        <v>22104.7</v>
      </c>
      <c r="J357" s="10">
        <v>22944.7</v>
      </c>
      <c r="K357" s="10">
        <v>23862.5</v>
      </c>
      <c r="L357" s="10">
        <v>23862.5</v>
      </c>
      <c r="M357" s="10">
        <v>23862.5</v>
      </c>
      <c r="N357" s="10">
        <v>23862.5</v>
      </c>
      <c r="O357" s="23"/>
      <c r="P357" s="9"/>
      <c r="Q357" s="9"/>
      <c r="R357" s="9"/>
      <c r="S357" s="9"/>
    </row>
    <row r="358" spans="1:19">
      <c r="A358" s="31">
        <v>272</v>
      </c>
      <c r="B358" s="24" t="s">
        <v>13</v>
      </c>
      <c r="C358" s="10">
        <f t="shared" si="198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3"/>
      <c r="P358" s="9"/>
      <c r="Q358" s="9"/>
      <c r="R358" s="9"/>
      <c r="S358" s="9"/>
    </row>
    <row r="359" spans="1:19">
      <c r="A359" s="31">
        <v>273</v>
      </c>
      <c r="B359" s="24" t="s">
        <v>14</v>
      </c>
      <c r="C359" s="10">
        <f t="shared" si="198"/>
        <v>0</v>
      </c>
      <c r="D359" s="22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3"/>
      <c r="P359" s="9"/>
      <c r="Q359" s="9"/>
      <c r="R359" s="9"/>
      <c r="S359" s="9"/>
    </row>
    <row r="360" spans="1:19" ht="60">
      <c r="A360" s="31">
        <v>274</v>
      </c>
      <c r="B360" s="24" t="s">
        <v>70</v>
      </c>
      <c r="C360" s="10">
        <f t="shared" si="198"/>
        <v>5912.6</v>
      </c>
      <c r="D360" s="10">
        <f t="shared" ref="D360:N360" si="202">SUM(D361:D363)</f>
        <v>1000</v>
      </c>
      <c r="E360" s="10">
        <f>SUM(E361:E363)</f>
        <v>0</v>
      </c>
      <c r="F360" s="10">
        <f t="shared" si="202"/>
        <v>4500</v>
      </c>
      <c r="G360" s="10">
        <f t="shared" si="202"/>
        <v>412.6</v>
      </c>
      <c r="H360" s="10">
        <f t="shared" si="202"/>
        <v>0</v>
      </c>
      <c r="I360" s="10">
        <f t="shared" si="202"/>
        <v>0</v>
      </c>
      <c r="J360" s="10">
        <f t="shared" si="202"/>
        <v>0</v>
      </c>
      <c r="K360" s="10">
        <f t="shared" si="202"/>
        <v>0</v>
      </c>
      <c r="L360" s="10">
        <f t="shared" si="202"/>
        <v>0</v>
      </c>
      <c r="M360" s="10">
        <f t="shared" si="202"/>
        <v>0</v>
      </c>
      <c r="N360" s="10">
        <f t="shared" si="202"/>
        <v>0</v>
      </c>
      <c r="O360" s="24" t="s">
        <v>114</v>
      </c>
      <c r="P360" s="9"/>
      <c r="Q360" s="9"/>
      <c r="R360" s="9"/>
      <c r="S360" s="9"/>
    </row>
    <row r="361" spans="1:19">
      <c r="A361" s="31">
        <v>275</v>
      </c>
      <c r="B361" s="24" t="s">
        <v>12</v>
      </c>
      <c r="C361" s="10">
        <f t="shared" si="198"/>
        <v>5912.6</v>
      </c>
      <c r="D361" s="10">
        <v>1000</v>
      </c>
      <c r="E361" s="10">
        <v>0</v>
      </c>
      <c r="F361" s="10">
        <v>4500</v>
      </c>
      <c r="G361" s="10">
        <v>412.6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25"/>
      <c r="P361" s="9"/>
      <c r="Q361" s="9"/>
      <c r="R361" s="9"/>
      <c r="S361" s="9"/>
    </row>
    <row r="362" spans="1:19">
      <c r="A362" s="31">
        <v>276</v>
      </c>
      <c r="B362" s="24" t="s">
        <v>13</v>
      </c>
      <c r="C362" s="10">
        <f t="shared" si="198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31">
        <v>277</v>
      </c>
      <c r="B363" s="24" t="s">
        <v>14</v>
      </c>
      <c r="C363" s="10">
        <f t="shared" si="198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89.25" customHeight="1">
      <c r="A364" s="31">
        <v>278</v>
      </c>
      <c r="B364" s="24" t="s">
        <v>96</v>
      </c>
      <c r="C364" s="10">
        <f t="shared" si="198"/>
        <v>7557.9</v>
      </c>
      <c r="D364" s="10">
        <f t="shared" ref="D364:E364" si="203">SUM(D365:D367)</f>
        <v>133</v>
      </c>
      <c r="E364" s="10">
        <f t="shared" si="203"/>
        <v>140</v>
      </c>
      <c r="F364" s="10">
        <f t="shared" ref="F364:N364" si="204">SUM(F365:F367)</f>
        <v>500</v>
      </c>
      <c r="G364" s="10">
        <f t="shared" si="204"/>
        <v>1619.6</v>
      </c>
      <c r="H364" s="10">
        <f t="shared" si="204"/>
        <v>1633</v>
      </c>
      <c r="I364" s="10">
        <f t="shared" si="204"/>
        <v>1733.2</v>
      </c>
      <c r="J364" s="10">
        <f t="shared" si="204"/>
        <v>1799.1</v>
      </c>
      <c r="K364" s="10">
        <f t="shared" si="204"/>
        <v>1871.1</v>
      </c>
      <c r="L364" s="10">
        <f t="shared" si="204"/>
        <v>1871.1</v>
      </c>
      <c r="M364" s="10">
        <f t="shared" si="204"/>
        <v>1871.1</v>
      </c>
      <c r="N364" s="10">
        <f t="shared" si="204"/>
        <v>1871.1</v>
      </c>
      <c r="O364" s="24" t="s">
        <v>86</v>
      </c>
      <c r="P364" s="9"/>
      <c r="Q364" s="9"/>
      <c r="R364" s="9"/>
      <c r="S364" s="9"/>
    </row>
    <row r="365" spans="1:19">
      <c r="A365" s="31">
        <v>279</v>
      </c>
      <c r="B365" s="24" t="s">
        <v>12</v>
      </c>
      <c r="C365" s="10">
        <f>SUM(D365:J365)</f>
        <v>7557.9</v>
      </c>
      <c r="D365" s="10">
        <v>133</v>
      </c>
      <c r="E365" s="10">
        <v>140</v>
      </c>
      <c r="F365" s="10">
        <v>500</v>
      </c>
      <c r="G365" s="10">
        <v>1619.6</v>
      </c>
      <c r="H365" s="10">
        <v>1633</v>
      </c>
      <c r="I365" s="10">
        <v>1733.2</v>
      </c>
      <c r="J365" s="10">
        <v>1799.1</v>
      </c>
      <c r="K365" s="10">
        <v>1871.1</v>
      </c>
      <c r="L365" s="10">
        <v>1871.1</v>
      </c>
      <c r="M365" s="10">
        <v>1871.1</v>
      </c>
      <c r="N365" s="10">
        <v>1871.1</v>
      </c>
      <c r="O365" s="25"/>
      <c r="P365" s="9"/>
      <c r="Q365" s="9"/>
      <c r="R365" s="9"/>
      <c r="S365" s="9"/>
    </row>
    <row r="366" spans="1:19">
      <c r="A366" s="31">
        <v>280</v>
      </c>
      <c r="B366" s="24" t="s">
        <v>13</v>
      </c>
      <c r="C366" s="10">
        <f t="shared" si="198"/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25"/>
      <c r="P366" s="9"/>
      <c r="Q366" s="9"/>
      <c r="R366" s="9"/>
      <c r="S366" s="9"/>
    </row>
    <row r="367" spans="1:19">
      <c r="A367" s="31">
        <v>281</v>
      </c>
      <c r="B367" s="24" t="s">
        <v>14</v>
      </c>
      <c r="C367" s="10">
        <f t="shared" si="198"/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25"/>
      <c r="P367" s="9"/>
      <c r="Q367" s="9"/>
      <c r="R367" s="9"/>
      <c r="S367" s="9"/>
    </row>
    <row r="368" spans="1:19" ht="16.5" customHeight="1">
      <c r="A368" s="31">
        <v>282</v>
      </c>
      <c r="B368" s="73" t="s">
        <v>75</v>
      </c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7"/>
      <c r="P368" s="9"/>
      <c r="Q368" s="9"/>
      <c r="R368" s="9"/>
      <c r="S368" s="9"/>
    </row>
    <row r="369" spans="1:19" ht="45">
      <c r="A369" s="31">
        <v>283</v>
      </c>
      <c r="B369" s="24" t="s">
        <v>76</v>
      </c>
      <c r="C369" s="10">
        <f t="shared" si="198"/>
        <v>7277.7999999999993</v>
      </c>
      <c r="D369" s="10">
        <f t="shared" ref="D369:N370" si="205">SUM(D370:D372)</f>
        <v>0</v>
      </c>
      <c r="E369" s="10">
        <f t="shared" si="205"/>
        <v>0</v>
      </c>
      <c r="F369" s="10">
        <f t="shared" si="205"/>
        <v>2541.6</v>
      </c>
      <c r="G369" s="10">
        <f t="shared" si="205"/>
        <v>489.6</v>
      </c>
      <c r="H369" s="10">
        <f t="shared" si="205"/>
        <v>2369.1999999999998</v>
      </c>
      <c r="I369" s="10">
        <f t="shared" si="205"/>
        <v>921.2</v>
      </c>
      <c r="J369" s="10">
        <f t="shared" si="205"/>
        <v>956.2</v>
      </c>
      <c r="K369" s="10">
        <f t="shared" si="205"/>
        <v>994.4</v>
      </c>
      <c r="L369" s="10">
        <f t="shared" si="205"/>
        <v>994.4</v>
      </c>
      <c r="M369" s="10">
        <f t="shared" si="205"/>
        <v>994.4</v>
      </c>
      <c r="N369" s="10">
        <f t="shared" si="205"/>
        <v>994.4</v>
      </c>
      <c r="O369" s="25"/>
      <c r="P369" s="9"/>
      <c r="Q369" s="9"/>
      <c r="R369" s="9"/>
      <c r="S369" s="9"/>
    </row>
    <row r="370" spans="1:19">
      <c r="A370" s="31">
        <v>284</v>
      </c>
      <c r="B370" s="24" t="s">
        <v>12</v>
      </c>
      <c r="C370" s="10">
        <f t="shared" si="198"/>
        <v>2876.5</v>
      </c>
      <c r="D370" s="10">
        <f t="shared" si="205"/>
        <v>0</v>
      </c>
      <c r="E370" s="10">
        <f t="shared" ref="E370:N370" si="206">E375</f>
        <v>0</v>
      </c>
      <c r="F370" s="10">
        <f t="shared" si="206"/>
        <v>138.9</v>
      </c>
      <c r="G370" s="10">
        <f t="shared" si="206"/>
        <v>422.8</v>
      </c>
      <c r="H370" s="10">
        <f t="shared" si="206"/>
        <v>437.4</v>
      </c>
      <c r="I370" s="10">
        <f t="shared" si="206"/>
        <v>921.2</v>
      </c>
      <c r="J370" s="10">
        <f t="shared" si="206"/>
        <v>956.2</v>
      </c>
      <c r="K370" s="10">
        <f t="shared" si="206"/>
        <v>994.4</v>
      </c>
      <c r="L370" s="10">
        <f t="shared" si="206"/>
        <v>994.4</v>
      </c>
      <c r="M370" s="10">
        <f t="shared" si="206"/>
        <v>994.4</v>
      </c>
      <c r="N370" s="10">
        <f t="shared" si="206"/>
        <v>994.4</v>
      </c>
      <c r="O370" s="25"/>
      <c r="P370" s="9"/>
      <c r="Q370" s="9"/>
      <c r="R370" s="9"/>
      <c r="S370" s="9"/>
    </row>
    <row r="371" spans="1:19">
      <c r="A371" s="31">
        <v>285</v>
      </c>
      <c r="B371" s="24" t="s">
        <v>13</v>
      </c>
      <c r="C371" s="10">
        <f t="shared" si="198"/>
        <v>479.8</v>
      </c>
      <c r="D371" s="10">
        <f t="shared" ref="D371:N371" si="207">D376</f>
        <v>0</v>
      </c>
      <c r="E371" s="10">
        <f t="shared" si="207"/>
        <v>0</v>
      </c>
      <c r="F371" s="10">
        <f t="shared" si="207"/>
        <v>376.6</v>
      </c>
      <c r="G371" s="10">
        <f t="shared" si="207"/>
        <v>66.8</v>
      </c>
      <c r="H371" s="10">
        <f t="shared" si="207"/>
        <v>36.4</v>
      </c>
      <c r="I371" s="10">
        <f t="shared" si="207"/>
        <v>0</v>
      </c>
      <c r="J371" s="10">
        <f t="shared" si="207"/>
        <v>0</v>
      </c>
      <c r="K371" s="10">
        <f t="shared" si="207"/>
        <v>0</v>
      </c>
      <c r="L371" s="10">
        <f t="shared" si="207"/>
        <v>0</v>
      </c>
      <c r="M371" s="10">
        <f t="shared" si="207"/>
        <v>0</v>
      </c>
      <c r="N371" s="10">
        <f t="shared" si="207"/>
        <v>0</v>
      </c>
      <c r="O371" s="25"/>
      <c r="P371" s="9"/>
      <c r="Q371" s="9"/>
      <c r="R371" s="9"/>
      <c r="S371" s="9"/>
    </row>
    <row r="372" spans="1:19">
      <c r="A372" s="31">
        <v>286</v>
      </c>
      <c r="B372" s="24" t="s">
        <v>14</v>
      </c>
      <c r="C372" s="10">
        <f t="shared" si="198"/>
        <v>3921.5</v>
      </c>
      <c r="D372" s="10">
        <f t="shared" ref="D372:N372" si="208">D377</f>
        <v>0</v>
      </c>
      <c r="E372" s="10">
        <f t="shared" si="208"/>
        <v>0</v>
      </c>
      <c r="F372" s="10">
        <f t="shared" si="208"/>
        <v>2026.1</v>
      </c>
      <c r="G372" s="10">
        <f t="shared" si="208"/>
        <v>0</v>
      </c>
      <c r="H372" s="10">
        <f t="shared" si="208"/>
        <v>1895.4</v>
      </c>
      <c r="I372" s="10">
        <f t="shared" si="208"/>
        <v>0</v>
      </c>
      <c r="J372" s="10">
        <f t="shared" si="208"/>
        <v>0</v>
      </c>
      <c r="K372" s="10">
        <f t="shared" si="208"/>
        <v>0</v>
      </c>
      <c r="L372" s="10">
        <f t="shared" si="208"/>
        <v>0</v>
      </c>
      <c r="M372" s="10">
        <f t="shared" si="208"/>
        <v>0</v>
      </c>
      <c r="N372" s="10">
        <f t="shared" si="208"/>
        <v>0</v>
      </c>
      <c r="O372" s="25"/>
      <c r="P372" s="9"/>
      <c r="Q372" s="9"/>
      <c r="R372" s="9"/>
      <c r="S372" s="9"/>
    </row>
    <row r="373" spans="1:19">
      <c r="A373" s="31">
        <v>287</v>
      </c>
      <c r="B373" s="78" t="s">
        <v>27</v>
      </c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80"/>
      <c r="P373" s="9"/>
      <c r="Q373" s="9"/>
      <c r="R373" s="9"/>
      <c r="S373" s="9"/>
    </row>
    <row r="374" spans="1:19" ht="45">
      <c r="A374" s="31">
        <v>288</v>
      </c>
      <c r="B374" s="24" t="s">
        <v>22</v>
      </c>
      <c r="C374" s="10">
        <f t="shared" si="198"/>
        <v>7277.7999999999993</v>
      </c>
      <c r="D374" s="10">
        <f>SUM(D375:D377)</f>
        <v>0</v>
      </c>
      <c r="E374" s="10">
        <f t="shared" ref="E374:N374" si="209">SUM(E375:E377)</f>
        <v>0</v>
      </c>
      <c r="F374" s="10">
        <f t="shared" si="209"/>
        <v>2541.6</v>
      </c>
      <c r="G374" s="10">
        <f t="shared" si="209"/>
        <v>489.6</v>
      </c>
      <c r="H374" s="10">
        <f t="shared" si="209"/>
        <v>2369.1999999999998</v>
      </c>
      <c r="I374" s="10">
        <f t="shared" si="209"/>
        <v>921.2</v>
      </c>
      <c r="J374" s="10">
        <f t="shared" si="209"/>
        <v>956.2</v>
      </c>
      <c r="K374" s="10">
        <f t="shared" si="209"/>
        <v>994.4</v>
      </c>
      <c r="L374" s="10">
        <f t="shared" si="209"/>
        <v>994.4</v>
      </c>
      <c r="M374" s="10">
        <f t="shared" si="209"/>
        <v>994.4</v>
      </c>
      <c r="N374" s="10">
        <f t="shared" si="209"/>
        <v>994.4</v>
      </c>
      <c r="O374" s="25"/>
      <c r="P374" s="9"/>
      <c r="Q374" s="9"/>
      <c r="R374" s="9"/>
      <c r="S374" s="9"/>
    </row>
    <row r="375" spans="1:19">
      <c r="A375" s="31">
        <v>289</v>
      </c>
      <c r="B375" s="24" t="s">
        <v>12</v>
      </c>
      <c r="C375" s="10">
        <f t="shared" si="198"/>
        <v>2876.5</v>
      </c>
      <c r="D375" s="10">
        <f>D379</f>
        <v>0</v>
      </c>
      <c r="E375" s="10">
        <f t="shared" ref="E375:N375" si="210">E379</f>
        <v>0</v>
      </c>
      <c r="F375" s="10">
        <f t="shared" si="210"/>
        <v>138.9</v>
      </c>
      <c r="G375" s="10">
        <f t="shared" si="210"/>
        <v>422.8</v>
      </c>
      <c r="H375" s="10">
        <f t="shared" si="210"/>
        <v>437.4</v>
      </c>
      <c r="I375" s="10">
        <f t="shared" si="210"/>
        <v>921.2</v>
      </c>
      <c r="J375" s="10">
        <f t="shared" si="210"/>
        <v>956.2</v>
      </c>
      <c r="K375" s="10">
        <f t="shared" si="210"/>
        <v>994.4</v>
      </c>
      <c r="L375" s="10">
        <f t="shared" si="210"/>
        <v>994.4</v>
      </c>
      <c r="M375" s="10">
        <f t="shared" si="210"/>
        <v>994.4</v>
      </c>
      <c r="N375" s="10">
        <f t="shared" si="210"/>
        <v>994.4</v>
      </c>
      <c r="O375" s="25"/>
      <c r="P375" s="9"/>
      <c r="Q375" s="9"/>
      <c r="R375" s="9"/>
      <c r="S375" s="9"/>
    </row>
    <row r="376" spans="1:19">
      <c r="A376" s="31">
        <v>290</v>
      </c>
      <c r="B376" s="24" t="s">
        <v>13</v>
      </c>
      <c r="C376" s="10">
        <f t="shared" si="198"/>
        <v>479.8</v>
      </c>
      <c r="D376" s="10">
        <f t="shared" ref="D376:N376" si="211">D380</f>
        <v>0</v>
      </c>
      <c r="E376" s="10">
        <f t="shared" si="211"/>
        <v>0</v>
      </c>
      <c r="F376" s="10">
        <f t="shared" si="211"/>
        <v>376.6</v>
      </c>
      <c r="G376" s="10">
        <f t="shared" si="211"/>
        <v>66.8</v>
      </c>
      <c r="H376" s="10">
        <f t="shared" si="211"/>
        <v>36.4</v>
      </c>
      <c r="I376" s="10">
        <f t="shared" si="211"/>
        <v>0</v>
      </c>
      <c r="J376" s="10">
        <f t="shared" si="211"/>
        <v>0</v>
      </c>
      <c r="K376" s="10">
        <f t="shared" si="211"/>
        <v>0</v>
      </c>
      <c r="L376" s="10">
        <f t="shared" si="211"/>
        <v>0</v>
      </c>
      <c r="M376" s="10">
        <f t="shared" si="211"/>
        <v>0</v>
      </c>
      <c r="N376" s="10">
        <f t="shared" si="211"/>
        <v>0</v>
      </c>
      <c r="O376" s="25"/>
      <c r="P376" s="9"/>
      <c r="Q376" s="9"/>
      <c r="R376" s="9"/>
      <c r="S376" s="9"/>
    </row>
    <row r="377" spans="1:19">
      <c r="A377" s="31">
        <v>291</v>
      </c>
      <c r="B377" s="24" t="s">
        <v>14</v>
      </c>
      <c r="C377" s="10">
        <f t="shared" si="198"/>
        <v>3921.5</v>
      </c>
      <c r="D377" s="10">
        <f t="shared" ref="D377:N377" si="212">D381</f>
        <v>0</v>
      </c>
      <c r="E377" s="10">
        <f t="shared" si="212"/>
        <v>0</v>
      </c>
      <c r="F377" s="10">
        <f t="shared" si="212"/>
        <v>2026.1</v>
      </c>
      <c r="G377" s="10">
        <f t="shared" si="212"/>
        <v>0</v>
      </c>
      <c r="H377" s="10">
        <f t="shared" si="212"/>
        <v>1895.4</v>
      </c>
      <c r="I377" s="10">
        <f t="shared" si="212"/>
        <v>0</v>
      </c>
      <c r="J377" s="10">
        <f t="shared" si="212"/>
        <v>0</v>
      </c>
      <c r="K377" s="10">
        <f t="shared" si="212"/>
        <v>0</v>
      </c>
      <c r="L377" s="10">
        <f t="shared" si="212"/>
        <v>0</v>
      </c>
      <c r="M377" s="10">
        <f t="shared" si="212"/>
        <v>0</v>
      </c>
      <c r="N377" s="10">
        <f t="shared" si="212"/>
        <v>0</v>
      </c>
      <c r="O377" s="25"/>
      <c r="P377" s="9"/>
      <c r="Q377" s="9"/>
      <c r="R377" s="9"/>
      <c r="S377" s="9"/>
    </row>
    <row r="378" spans="1:19" ht="75">
      <c r="A378" s="31">
        <v>292</v>
      </c>
      <c r="B378" s="24" t="s">
        <v>77</v>
      </c>
      <c r="C378" s="10">
        <f t="shared" si="198"/>
        <v>7277.7999999999993</v>
      </c>
      <c r="D378" s="10">
        <f t="shared" ref="D378:N378" si="213">SUM(D379:D421)</f>
        <v>0</v>
      </c>
      <c r="E378" s="10">
        <f t="shared" si="213"/>
        <v>0</v>
      </c>
      <c r="F378" s="10">
        <f t="shared" si="213"/>
        <v>2541.6</v>
      </c>
      <c r="G378" s="10">
        <f>SUM(G379:G382)</f>
        <v>489.6</v>
      </c>
      <c r="H378" s="43">
        <f>SUM(H379:H381)</f>
        <v>2369.1999999999998</v>
      </c>
      <c r="I378" s="10">
        <f t="shared" si="213"/>
        <v>921.2</v>
      </c>
      <c r="J378" s="10">
        <f t="shared" si="213"/>
        <v>956.2</v>
      </c>
      <c r="K378" s="10">
        <f t="shared" si="213"/>
        <v>994.4</v>
      </c>
      <c r="L378" s="10">
        <f t="shared" si="213"/>
        <v>994.4</v>
      </c>
      <c r="M378" s="10">
        <f t="shared" si="213"/>
        <v>994.4</v>
      </c>
      <c r="N378" s="10">
        <f t="shared" si="213"/>
        <v>994.4</v>
      </c>
      <c r="O378" s="24" t="s">
        <v>115</v>
      </c>
      <c r="P378" s="9"/>
      <c r="Q378" s="9"/>
      <c r="R378" s="9"/>
      <c r="S378" s="9"/>
    </row>
    <row r="379" spans="1:19">
      <c r="A379" s="31">
        <v>293</v>
      </c>
      <c r="B379" s="24" t="s">
        <v>12</v>
      </c>
      <c r="C379" s="10">
        <f t="shared" si="198"/>
        <v>2876.5</v>
      </c>
      <c r="D379" s="10">
        <v>0</v>
      </c>
      <c r="E379" s="10">
        <v>0</v>
      </c>
      <c r="F379" s="10">
        <v>138.9</v>
      </c>
      <c r="G379" s="10">
        <v>422.8</v>
      </c>
      <c r="H379" s="43">
        <v>437.4</v>
      </c>
      <c r="I379" s="10">
        <v>921.2</v>
      </c>
      <c r="J379" s="10">
        <v>956.2</v>
      </c>
      <c r="K379" s="10">
        <v>994.4</v>
      </c>
      <c r="L379" s="10">
        <v>994.4</v>
      </c>
      <c r="M379" s="10">
        <v>994.4</v>
      </c>
      <c r="N379" s="10">
        <v>994.4</v>
      </c>
      <c r="O379" s="25"/>
      <c r="P379" s="9"/>
      <c r="Q379" s="9"/>
      <c r="R379" s="9"/>
      <c r="S379" s="9"/>
    </row>
    <row r="380" spans="1:19">
      <c r="A380" s="31">
        <v>294</v>
      </c>
      <c r="B380" s="24" t="s">
        <v>13</v>
      </c>
      <c r="C380" s="10">
        <f t="shared" si="198"/>
        <v>479.8</v>
      </c>
      <c r="D380" s="10">
        <v>0</v>
      </c>
      <c r="E380" s="10">
        <v>0</v>
      </c>
      <c r="F380" s="10">
        <v>376.6</v>
      </c>
      <c r="G380" s="10">
        <v>66.8</v>
      </c>
      <c r="H380" s="43">
        <v>36.4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25"/>
      <c r="P380" s="9"/>
      <c r="Q380" s="9"/>
      <c r="R380" s="9"/>
      <c r="S380" s="9"/>
    </row>
    <row r="381" spans="1:19">
      <c r="A381" s="36">
        <v>295</v>
      </c>
      <c r="B381" s="24" t="s">
        <v>14</v>
      </c>
      <c r="C381" s="10">
        <f t="shared" ref="C381" si="214">SUM(D381:J381)</f>
        <v>3921.5</v>
      </c>
      <c r="D381" s="10">
        <v>0</v>
      </c>
      <c r="E381" s="10">
        <v>0</v>
      </c>
      <c r="F381" s="10">
        <v>2026.1</v>
      </c>
      <c r="G381" s="10">
        <v>0</v>
      </c>
      <c r="H381" s="43">
        <v>1895.4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25"/>
      <c r="P381" s="9"/>
      <c r="Q381" s="9"/>
      <c r="R381" s="9"/>
      <c r="S381" s="9"/>
    </row>
    <row r="382" spans="1:19">
      <c r="A382" s="40">
        <v>296</v>
      </c>
      <c r="B382" s="73" t="s">
        <v>196</v>
      </c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5"/>
      <c r="P382" s="9"/>
      <c r="Q382" s="9"/>
      <c r="R382" s="9"/>
      <c r="S382" s="9"/>
    </row>
    <row r="383" spans="1:19" ht="45">
      <c r="A383" s="36">
        <v>297</v>
      </c>
      <c r="B383" s="24" t="s">
        <v>182</v>
      </c>
      <c r="C383" s="10">
        <f t="shared" ref="C383:C385" si="215">SUM(D383:J383)</f>
        <v>11174.7</v>
      </c>
      <c r="D383" s="10">
        <f t="shared" ref="D383:N383" si="216">SUM(D384:D386)</f>
        <v>0</v>
      </c>
      <c r="E383" s="10">
        <f t="shared" si="216"/>
        <v>0</v>
      </c>
      <c r="F383" s="10">
        <f t="shared" si="216"/>
        <v>0</v>
      </c>
      <c r="G383" s="10">
        <f t="shared" si="216"/>
        <v>11174.7</v>
      </c>
      <c r="H383" s="10">
        <f t="shared" si="216"/>
        <v>0</v>
      </c>
      <c r="I383" s="10">
        <f t="shared" si="216"/>
        <v>0</v>
      </c>
      <c r="J383" s="10">
        <f t="shared" si="216"/>
        <v>0</v>
      </c>
      <c r="K383" s="10">
        <f t="shared" si="216"/>
        <v>0</v>
      </c>
      <c r="L383" s="10">
        <f t="shared" si="216"/>
        <v>0</v>
      </c>
      <c r="M383" s="10">
        <f t="shared" si="216"/>
        <v>0</v>
      </c>
      <c r="N383" s="10">
        <f t="shared" si="216"/>
        <v>0</v>
      </c>
      <c r="O383" s="25"/>
      <c r="P383" s="9"/>
      <c r="Q383" s="9"/>
      <c r="R383" s="9"/>
      <c r="S383" s="9"/>
    </row>
    <row r="384" spans="1:19">
      <c r="A384" s="36">
        <v>298</v>
      </c>
      <c r="B384" s="24" t="s">
        <v>12</v>
      </c>
      <c r="C384" s="10">
        <f t="shared" si="215"/>
        <v>6422.7000000000007</v>
      </c>
      <c r="D384" s="17">
        <f t="shared" ref="D384:N386" si="217">D389+D399</f>
        <v>0</v>
      </c>
      <c r="E384" s="17">
        <f t="shared" si="217"/>
        <v>0</v>
      </c>
      <c r="F384" s="17">
        <f t="shared" si="217"/>
        <v>0</v>
      </c>
      <c r="G384" s="17">
        <f t="shared" si="217"/>
        <v>6422.7000000000007</v>
      </c>
      <c r="H384" s="17">
        <f t="shared" si="217"/>
        <v>0</v>
      </c>
      <c r="I384" s="17">
        <f t="shared" si="217"/>
        <v>0</v>
      </c>
      <c r="J384" s="17">
        <f t="shared" si="217"/>
        <v>0</v>
      </c>
      <c r="K384" s="17">
        <f t="shared" si="217"/>
        <v>0</v>
      </c>
      <c r="L384" s="17">
        <f t="shared" si="217"/>
        <v>0</v>
      </c>
      <c r="M384" s="17">
        <f t="shared" si="217"/>
        <v>0</v>
      </c>
      <c r="N384" s="17">
        <f t="shared" si="217"/>
        <v>0</v>
      </c>
      <c r="O384" s="25"/>
      <c r="P384" s="9"/>
      <c r="Q384" s="9"/>
      <c r="R384" s="9"/>
      <c r="S384" s="9"/>
    </row>
    <row r="385" spans="1:19">
      <c r="A385" s="36">
        <v>299</v>
      </c>
      <c r="B385" s="24" t="s">
        <v>13</v>
      </c>
      <c r="C385" s="10">
        <f t="shared" si="215"/>
        <v>4720.2000000000007</v>
      </c>
      <c r="D385" s="17">
        <f t="shared" si="217"/>
        <v>0</v>
      </c>
      <c r="E385" s="17">
        <f t="shared" si="217"/>
        <v>0</v>
      </c>
      <c r="F385" s="17">
        <f t="shared" si="217"/>
        <v>0</v>
      </c>
      <c r="G385" s="17">
        <f t="shared" si="217"/>
        <v>4720.2000000000007</v>
      </c>
      <c r="H385" s="17">
        <f t="shared" si="217"/>
        <v>0</v>
      </c>
      <c r="I385" s="17">
        <f t="shared" si="217"/>
        <v>0</v>
      </c>
      <c r="J385" s="17">
        <f t="shared" si="217"/>
        <v>0</v>
      </c>
      <c r="K385" s="17">
        <f t="shared" si="217"/>
        <v>0</v>
      </c>
      <c r="L385" s="17">
        <f t="shared" si="217"/>
        <v>0</v>
      </c>
      <c r="M385" s="17">
        <f t="shared" si="217"/>
        <v>0</v>
      </c>
      <c r="N385" s="17">
        <f t="shared" si="217"/>
        <v>0</v>
      </c>
      <c r="O385" s="25"/>
      <c r="P385" s="9"/>
      <c r="Q385" s="9"/>
      <c r="R385" s="9"/>
      <c r="S385" s="9"/>
    </row>
    <row r="386" spans="1:19">
      <c r="A386" s="37">
        <v>300</v>
      </c>
      <c r="B386" s="24" t="s">
        <v>14</v>
      </c>
      <c r="C386" s="10">
        <f t="shared" ref="C386" si="218">SUM(D386:J386)</f>
        <v>31.8</v>
      </c>
      <c r="D386" s="17">
        <f t="shared" si="217"/>
        <v>0</v>
      </c>
      <c r="E386" s="17">
        <f t="shared" si="217"/>
        <v>0</v>
      </c>
      <c r="F386" s="17">
        <f t="shared" si="217"/>
        <v>0</v>
      </c>
      <c r="G386" s="17">
        <f t="shared" si="217"/>
        <v>31.8</v>
      </c>
      <c r="H386" s="17">
        <f t="shared" si="217"/>
        <v>0</v>
      </c>
      <c r="I386" s="17">
        <f t="shared" si="217"/>
        <v>0</v>
      </c>
      <c r="J386" s="17">
        <f t="shared" si="217"/>
        <v>0</v>
      </c>
      <c r="K386" s="17">
        <f t="shared" si="217"/>
        <v>0</v>
      </c>
      <c r="L386" s="17">
        <f t="shared" si="217"/>
        <v>0</v>
      </c>
      <c r="M386" s="17">
        <f t="shared" si="217"/>
        <v>0</v>
      </c>
      <c r="N386" s="17">
        <f t="shared" si="217"/>
        <v>0</v>
      </c>
      <c r="O386" s="25"/>
      <c r="P386" s="9"/>
      <c r="Q386" s="9"/>
      <c r="R386" s="9"/>
      <c r="S386" s="9"/>
    </row>
    <row r="387" spans="1:19">
      <c r="A387" s="37">
        <v>311</v>
      </c>
      <c r="B387" s="70" t="s">
        <v>17</v>
      </c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2"/>
      <c r="P387" s="9"/>
      <c r="Q387" s="9"/>
      <c r="R387" s="9"/>
      <c r="S387" s="9"/>
    </row>
    <row r="388" spans="1:19" ht="45">
      <c r="A388" s="37">
        <v>312</v>
      </c>
      <c r="B388" s="11" t="s">
        <v>20</v>
      </c>
      <c r="C388" s="17">
        <f>SUM(D388:J388)</f>
        <v>0</v>
      </c>
      <c r="D388" s="17">
        <f t="shared" ref="D388:N388" si="219">SUM(D389:D391)</f>
        <v>0</v>
      </c>
      <c r="E388" s="17">
        <f t="shared" si="219"/>
        <v>0</v>
      </c>
      <c r="F388" s="17">
        <f t="shared" si="219"/>
        <v>0</v>
      </c>
      <c r="G388" s="17">
        <f t="shared" si="219"/>
        <v>0</v>
      </c>
      <c r="H388" s="17">
        <f t="shared" si="219"/>
        <v>0</v>
      </c>
      <c r="I388" s="17">
        <f t="shared" si="219"/>
        <v>0</v>
      </c>
      <c r="J388" s="17">
        <f t="shared" si="219"/>
        <v>0</v>
      </c>
      <c r="K388" s="17">
        <f t="shared" si="219"/>
        <v>0</v>
      </c>
      <c r="L388" s="17">
        <f t="shared" si="219"/>
        <v>0</v>
      </c>
      <c r="M388" s="17">
        <f t="shared" si="219"/>
        <v>0</v>
      </c>
      <c r="N388" s="17">
        <f t="shared" si="219"/>
        <v>0</v>
      </c>
      <c r="O388" s="11"/>
      <c r="P388" s="9"/>
      <c r="Q388" s="9"/>
      <c r="R388" s="9"/>
      <c r="S388" s="9"/>
    </row>
    <row r="389" spans="1:19">
      <c r="A389" s="37">
        <v>313</v>
      </c>
      <c r="B389" s="11" t="s">
        <v>12</v>
      </c>
      <c r="C389" s="17">
        <f t="shared" ref="C389:C391" si="220">SUM(D389:J389)</f>
        <v>0</v>
      </c>
      <c r="D389" s="17">
        <f t="shared" ref="D389:N389" si="221">D394</f>
        <v>0</v>
      </c>
      <c r="E389" s="17">
        <f t="shared" si="221"/>
        <v>0</v>
      </c>
      <c r="F389" s="17">
        <f t="shared" si="221"/>
        <v>0</v>
      </c>
      <c r="G389" s="17">
        <f t="shared" si="221"/>
        <v>0</v>
      </c>
      <c r="H389" s="17">
        <f t="shared" si="221"/>
        <v>0</v>
      </c>
      <c r="I389" s="17">
        <f t="shared" si="221"/>
        <v>0</v>
      </c>
      <c r="J389" s="17">
        <f t="shared" si="221"/>
        <v>0</v>
      </c>
      <c r="K389" s="17">
        <f t="shared" si="221"/>
        <v>0</v>
      </c>
      <c r="L389" s="17">
        <f t="shared" si="221"/>
        <v>0</v>
      </c>
      <c r="M389" s="17">
        <f t="shared" si="221"/>
        <v>0</v>
      </c>
      <c r="N389" s="17">
        <f t="shared" si="221"/>
        <v>0</v>
      </c>
      <c r="O389" s="11"/>
      <c r="P389" s="9"/>
      <c r="Q389" s="9"/>
      <c r="R389" s="9"/>
      <c r="S389" s="9"/>
    </row>
    <row r="390" spans="1:19">
      <c r="A390" s="37">
        <v>314</v>
      </c>
      <c r="B390" s="11" t="s">
        <v>13</v>
      </c>
      <c r="C390" s="17">
        <f t="shared" si="220"/>
        <v>0</v>
      </c>
      <c r="D390" s="17">
        <f>D395</f>
        <v>0</v>
      </c>
      <c r="E390" s="17">
        <f t="shared" ref="E390:N390" si="222">E395</f>
        <v>0</v>
      </c>
      <c r="F390" s="17">
        <f t="shared" si="222"/>
        <v>0</v>
      </c>
      <c r="G390" s="17">
        <f t="shared" si="222"/>
        <v>0</v>
      </c>
      <c r="H390" s="17">
        <f t="shared" si="222"/>
        <v>0</v>
      </c>
      <c r="I390" s="17">
        <f t="shared" si="222"/>
        <v>0</v>
      </c>
      <c r="J390" s="17">
        <f t="shared" si="222"/>
        <v>0</v>
      </c>
      <c r="K390" s="17">
        <f t="shared" si="222"/>
        <v>0</v>
      </c>
      <c r="L390" s="17">
        <f t="shared" si="222"/>
        <v>0</v>
      </c>
      <c r="M390" s="17">
        <f t="shared" si="222"/>
        <v>0</v>
      </c>
      <c r="N390" s="17">
        <f t="shared" si="222"/>
        <v>0</v>
      </c>
      <c r="O390" s="11"/>
      <c r="P390" s="9"/>
      <c r="Q390" s="9"/>
      <c r="R390" s="9"/>
      <c r="S390" s="9"/>
    </row>
    <row r="391" spans="1:19">
      <c r="A391" s="37">
        <v>315</v>
      </c>
      <c r="B391" s="11" t="s">
        <v>14</v>
      </c>
      <c r="C391" s="17">
        <f t="shared" si="220"/>
        <v>0</v>
      </c>
      <c r="D391" s="17">
        <f>D396</f>
        <v>0</v>
      </c>
      <c r="E391" s="17">
        <f t="shared" ref="E391:N391" si="223">E396</f>
        <v>0</v>
      </c>
      <c r="F391" s="17">
        <f t="shared" si="223"/>
        <v>0</v>
      </c>
      <c r="G391" s="17">
        <f t="shared" si="223"/>
        <v>0</v>
      </c>
      <c r="H391" s="17">
        <f t="shared" si="223"/>
        <v>0</v>
      </c>
      <c r="I391" s="17">
        <f t="shared" si="223"/>
        <v>0</v>
      </c>
      <c r="J391" s="17">
        <f t="shared" si="223"/>
        <v>0</v>
      </c>
      <c r="K391" s="17">
        <f t="shared" si="223"/>
        <v>0</v>
      </c>
      <c r="L391" s="17">
        <f t="shared" si="223"/>
        <v>0</v>
      </c>
      <c r="M391" s="17">
        <f t="shared" si="223"/>
        <v>0</v>
      </c>
      <c r="N391" s="17">
        <f t="shared" si="223"/>
        <v>0</v>
      </c>
      <c r="O391" s="11"/>
      <c r="P391" s="9"/>
      <c r="Q391" s="9"/>
      <c r="R391" s="9"/>
      <c r="S391" s="9"/>
    </row>
    <row r="392" spans="1:19">
      <c r="A392" s="37">
        <v>316</v>
      </c>
      <c r="B392" s="70" t="s">
        <v>181</v>
      </c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2"/>
      <c r="P392" s="9"/>
      <c r="Q392" s="9"/>
      <c r="R392" s="9"/>
      <c r="S392" s="9"/>
    </row>
    <row r="393" spans="1:19" ht="60">
      <c r="A393" s="37">
        <v>317</v>
      </c>
      <c r="B393" s="11" t="s">
        <v>19</v>
      </c>
      <c r="C393" s="17">
        <f t="shared" ref="C393:C396" si="224">SUM(D393:J393)</f>
        <v>0</v>
      </c>
      <c r="D393" s="17">
        <f t="shared" ref="D393:N393" si="225">SUM(D394:D396)</f>
        <v>0</v>
      </c>
      <c r="E393" s="17">
        <f t="shared" si="225"/>
        <v>0</v>
      </c>
      <c r="F393" s="17">
        <f t="shared" si="225"/>
        <v>0</v>
      </c>
      <c r="G393" s="17">
        <f t="shared" si="225"/>
        <v>0</v>
      </c>
      <c r="H393" s="17">
        <f t="shared" si="225"/>
        <v>0</v>
      </c>
      <c r="I393" s="17">
        <f t="shared" si="225"/>
        <v>0</v>
      </c>
      <c r="J393" s="17">
        <f t="shared" si="225"/>
        <v>0</v>
      </c>
      <c r="K393" s="17">
        <f t="shared" si="225"/>
        <v>0</v>
      </c>
      <c r="L393" s="17">
        <f t="shared" si="225"/>
        <v>0</v>
      </c>
      <c r="M393" s="17">
        <f t="shared" si="225"/>
        <v>0</v>
      </c>
      <c r="N393" s="17">
        <f t="shared" si="225"/>
        <v>0</v>
      </c>
      <c r="O393" s="11"/>
      <c r="P393" s="9"/>
      <c r="Q393" s="9"/>
      <c r="R393" s="9"/>
      <c r="S393" s="9"/>
    </row>
    <row r="394" spans="1:19">
      <c r="A394" s="37">
        <v>318</v>
      </c>
      <c r="B394" s="11" t="s">
        <v>12</v>
      </c>
      <c r="C394" s="17">
        <f t="shared" si="224"/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1"/>
      <c r="P394" s="9"/>
      <c r="Q394" s="9"/>
      <c r="R394" s="9"/>
      <c r="S394" s="9"/>
    </row>
    <row r="395" spans="1:19">
      <c r="A395" s="37">
        <v>319</v>
      </c>
      <c r="B395" s="11" t="s">
        <v>13</v>
      </c>
      <c r="C395" s="17">
        <f t="shared" si="224"/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1"/>
      <c r="P395" s="9"/>
      <c r="Q395" s="9"/>
      <c r="R395" s="9"/>
      <c r="S395" s="9"/>
    </row>
    <row r="396" spans="1:19">
      <c r="A396" s="37">
        <v>320</v>
      </c>
      <c r="B396" s="11" t="s">
        <v>14</v>
      </c>
      <c r="C396" s="17">
        <f t="shared" si="224"/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1"/>
      <c r="P396" s="9"/>
      <c r="Q396" s="9"/>
      <c r="R396" s="9"/>
      <c r="S396" s="9"/>
    </row>
    <row r="397" spans="1:19">
      <c r="A397" s="37">
        <v>321</v>
      </c>
      <c r="B397" s="68" t="s">
        <v>27</v>
      </c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9"/>
      <c r="Q397" s="9"/>
      <c r="R397" s="9"/>
      <c r="S397" s="9"/>
    </row>
    <row r="398" spans="1:19" ht="45">
      <c r="A398" s="36">
        <v>322</v>
      </c>
      <c r="B398" s="24" t="s">
        <v>22</v>
      </c>
      <c r="C398" s="17">
        <f t="shared" ref="C398:C401" si="226">SUM(D398:J398)</f>
        <v>11174.7</v>
      </c>
      <c r="D398" s="17">
        <f t="shared" ref="D398:N398" si="227">SUM(D399:D401)</f>
        <v>0</v>
      </c>
      <c r="E398" s="17">
        <f t="shared" si="227"/>
        <v>0</v>
      </c>
      <c r="F398" s="17">
        <f t="shared" si="227"/>
        <v>0</v>
      </c>
      <c r="G398" s="17">
        <f t="shared" si="227"/>
        <v>11174.7</v>
      </c>
      <c r="H398" s="17">
        <f t="shared" si="227"/>
        <v>0</v>
      </c>
      <c r="I398" s="17">
        <f t="shared" si="227"/>
        <v>0</v>
      </c>
      <c r="J398" s="17">
        <f t="shared" si="227"/>
        <v>0</v>
      </c>
      <c r="K398" s="17">
        <f t="shared" si="227"/>
        <v>0</v>
      </c>
      <c r="L398" s="17">
        <f t="shared" si="227"/>
        <v>0</v>
      </c>
      <c r="M398" s="17">
        <f t="shared" si="227"/>
        <v>0</v>
      </c>
      <c r="N398" s="17">
        <f t="shared" si="227"/>
        <v>0</v>
      </c>
      <c r="O398" s="25"/>
      <c r="P398" s="9"/>
      <c r="Q398" s="9"/>
      <c r="R398" s="9"/>
      <c r="S398" s="9"/>
    </row>
    <row r="399" spans="1:19">
      <c r="A399" s="36">
        <v>323</v>
      </c>
      <c r="B399" s="24" t="s">
        <v>12</v>
      </c>
      <c r="C399" s="17">
        <f t="shared" si="226"/>
        <v>6422.7000000000007</v>
      </c>
      <c r="D399" s="17">
        <f t="shared" ref="D399:N401" si="228">D403+D413</f>
        <v>0</v>
      </c>
      <c r="E399" s="17">
        <f t="shared" si="228"/>
        <v>0</v>
      </c>
      <c r="F399" s="17">
        <f t="shared" si="228"/>
        <v>0</v>
      </c>
      <c r="G399" s="17">
        <f t="shared" si="228"/>
        <v>6422.7000000000007</v>
      </c>
      <c r="H399" s="17">
        <f t="shared" si="228"/>
        <v>0</v>
      </c>
      <c r="I399" s="17">
        <f t="shared" si="228"/>
        <v>0</v>
      </c>
      <c r="J399" s="17">
        <f t="shared" si="228"/>
        <v>0</v>
      </c>
      <c r="K399" s="17">
        <f t="shared" si="228"/>
        <v>0</v>
      </c>
      <c r="L399" s="17">
        <f t="shared" si="228"/>
        <v>0</v>
      </c>
      <c r="M399" s="17">
        <f t="shared" si="228"/>
        <v>0</v>
      </c>
      <c r="N399" s="17">
        <f t="shared" si="228"/>
        <v>0</v>
      </c>
      <c r="O399" s="25"/>
      <c r="P399" s="9"/>
      <c r="Q399" s="9"/>
      <c r="R399" s="9"/>
      <c r="S399" s="9"/>
    </row>
    <row r="400" spans="1:19">
      <c r="A400" s="36">
        <v>324</v>
      </c>
      <c r="B400" s="24" t="s">
        <v>13</v>
      </c>
      <c r="C400" s="17">
        <f t="shared" si="226"/>
        <v>4720.2000000000007</v>
      </c>
      <c r="D400" s="17">
        <f t="shared" si="228"/>
        <v>0</v>
      </c>
      <c r="E400" s="17">
        <f t="shared" si="228"/>
        <v>0</v>
      </c>
      <c r="F400" s="17">
        <f t="shared" si="228"/>
        <v>0</v>
      </c>
      <c r="G400" s="17">
        <f t="shared" si="228"/>
        <v>4720.2000000000007</v>
      </c>
      <c r="H400" s="17">
        <f t="shared" si="228"/>
        <v>0</v>
      </c>
      <c r="I400" s="17">
        <f t="shared" si="228"/>
        <v>0</v>
      </c>
      <c r="J400" s="17">
        <f t="shared" si="228"/>
        <v>0</v>
      </c>
      <c r="K400" s="17">
        <f t="shared" si="228"/>
        <v>0</v>
      </c>
      <c r="L400" s="17">
        <f t="shared" si="228"/>
        <v>0</v>
      </c>
      <c r="M400" s="17">
        <f t="shared" si="228"/>
        <v>0</v>
      </c>
      <c r="N400" s="17">
        <f t="shared" si="228"/>
        <v>0</v>
      </c>
      <c r="O400" s="25"/>
      <c r="P400" s="9"/>
      <c r="Q400" s="9"/>
      <c r="R400" s="9"/>
      <c r="S400" s="9"/>
    </row>
    <row r="401" spans="1:19" ht="15" customHeight="1">
      <c r="A401" s="36">
        <v>325</v>
      </c>
      <c r="B401" s="24" t="s">
        <v>14</v>
      </c>
      <c r="C401" s="18">
        <f t="shared" si="226"/>
        <v>31.8</v>
      </c>
      <c r="D401" s="18">
        <f t="shared" si="228"/>
        <v>0</v>
      </c>
      <c r="E401" s="18">
        <f t="shared" si="228"/>
        <v>0</v>
      </c>
      <c r="F401" s="18">
        <f t="shared" si="228"/>
        <v>0</v>
      </c>
      <c r="G401" s="18">
        <f t="shared" si="228"/>
        <v>31.8</v>
      </c>
      <c r="H401" s="18">
        <f t="shared" si="228"/>
        <v>0</v>
      </c>
      <c r="I401" s="18">
        <f t="shared" si="228"/>
        <v>0</v>
      </c>
      <c r="J401" s="18">
        <f t="shared" si="228"/>
        <v>0</v>
      </c>
      <c r="K401" s="18">
        <f t="shared" si="228"/>
        <v>0</v>
      </c>
      <c r="L401" s="18">
        <f t="shared" si="228"/>
        <v>0</v>
      </c>
      <c r="M401" s="18">
        <f t="shared" si="228"/>
        <v>0</v>
      </c>
      <c r="N401" s="18">
        <f t="shared" si="228"/>
        <v>0</v>
      </c>
      <c r="O401" s="25"/>
      <c r="P401" s="9"/>
      <c r="Q401" s="9"/>
      <c r="R401" s="9"/>
      <c r="S401" s="9"/>
    </row>
    <row r="402" spans="1:19" ht="60.75" customHeight="1">
      <c r="A402" s="36">
        <v>326</v>
      </c>
      <c r="B402" s="24" t="s">
        <v>189</v>
      </c>
      <c r="C402" s="18">
        <f t="shared" ref="C402:C405" si="229">SUM(D402:J402)</f>
        <v>6440.5000000000009</v>
      </c>
      <c r="D402" s="18">
        <f t="shared" ref="D402" si="230">SUM(D403:D405)</f>
        <v>0</v>
      </c>
      <c r="E402" s="18">
        <f t="shared" ref="E402:N402" si="231">SUM(E403:E405)</f>
        <v>0</v>
      </c>
      <c r="F402" s="18">
        <f t="shared" si="231"/>
        <v>0</v>
      </c>
      <c r="G402" s="18">
        <f t="shared" si="231"/>
        <v>6440.5000000000009</v>
      </c>
      <c r="H402" s="18">
        <f t="shared" si="231"/>
        <v>0</v>
      </c>
      <c r="I402" s="18">
        <f t="shared" si="231"/>
        <v>0</v>
      </c>
      <c r="J402" s="18">
        <f t="shared" si="231"/>
        <v>0</v>
      </c>
      <c r="K402" s="18">
        <f t="shared" si="231"/>
        <v>0</v>
      </c>
      <c r="L402" s="18">
        <f t="shared" si="231"/>
        <v>0</v>
      </c>
      <c r="M402" s="18">
        <f t="shared" si="231"/>
        <v>0</v>
      </c>
      <c r="N402" s="18">
        <f t="shared" si="231"/>
        <v>0</v>
      </c>
      <c r="O402" s="24" t="s">
        <v>183</v>
      </c>
      <c r="P402" s="9"/>
      <c r="Q402" s="9"/>
      <c r="R402" s="9"/>
      <c r="S402" s="9"/>
    </row>
    <row r="403" spans="1:19">
      <c r="A403" s="36">
        <v>327</v>
      </c>
      <c r="B403" s="24" t="s">
        <v>12</v>
      </c>
      <c r="C403" s="18">
        <f t="shared" si="229"/>
        <v>3287.9</v>
      </c>
      <c r="D403" s="18">
        <v>0</v>
      </c>
      <c r="E403" s="18">
        <v>0</v>
      </c>
      <c r="F403" s="18">
        <v>0</v>
      </c>
      <c r="G403" s="18">
        <v>3287.9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36">
        <v>328</v>
      </c>
      <c r="B404" s="24" t="s">
        <v>13</v>
      </c>
      <c r="C404" s="18">
        <f t="shared" si="229"/>
        <v>3120.8</v>
      </c>
      <c r="D404" s="18">
        <v>0</v>
      </c>
      <c r="E404" s="18">
        <v>0</v>
      </c>
      <c r="F404" s="18">
        <v>0</v>
      </c>
      <c r="G404" s="18">
        <f>G408</f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36">
        <v>329</v>
      </c>
      <c r="B405" s="24" t="s">
        <v>14</v>
      </c>
      <c r="C405" s="18">
        <f t="shared" si="229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90">
      <c r="A406" s="39">
        <v>330</v>
      </c>
      <c r="B406" s="24" t="s">
        <v>195</v>
      </c>
      <c r="C406" s="18">
        <f t="shared" ref="C406:C409" si="232">SUM(D406:J406)</f>
        <v>6397.7</v>
      </c>
      <c r="D406" s="18">
        <f t="shared" ref="D406:N406" si="233">SUM(D407:D409)</f>
        <v>0</v>
      </c>
      <c r="E406" s="18">
        <f t="shared" si="233"/>
        <v>0</v>
      </c>
      <c r="F406" s="18">
        <f t="shared" si="233"/>
        <v>0</v>
      </c>
      <c r="G406" s="18">
        <f t="shared" si="233"/>
        <v>6397.7</v>
      </c>
      <c r="H406" s="18">
        <f t="shared" si="233"/>
        <v>0</v>
      </c>
      <c r="I406" s="18">
        <f t="shared" si="233"/>
        <v>0</v>
      </c>
      <c r="J406" s="18">
        <f t="shared" si="233"/>
        <v>0</v>
      </c>
      <c r="K406" s="18">
        <f t="shared" si="233"/>
        <v>0</v>
      </c>
      <c r="L406" s="18">
        <f t="shared" si="233"/>
        <v>0</v>
      </c>
      <c r="M406" s="18">
        <f t="shared" si="233"/>
        <v>0</v>
      </c>
      <c r="N406" s="18">
        <f t="shared" si="233"/>
        <v>0</v>
      </c>
      <c r="O406" s="24"/>
      <c r="P406" s="9"/>
      <c r="Q406" s="9"/>
      <c r="R406" s="9"/>
      <c r="S406" s="9"/>
    </row>
    <row r="407" spans="1:19">
      <c r="A407" s="39">
        <v>331</v>
      </c>
      <c r="B407" s="24" t="s">
        <v>12</v>
      </c>
      <c r="C407" s="18">
        <f t="shared" si="232"/>
        <v>3245.1</v>
      </c>
      <c r="D407" s="18">
        <v>0</v>
      </c>
      <c r="E407" s="18">
        <v>0</v>
      </c>
      <c r="F407" s="18">
        <v>0</v>
      </c>
      <c r="G407" s="18">
        <v>3245.1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>
      <c r="A408" s="39">
        <v>332</v>
      </c>
      <c r="B408" s="24" t="s">
        <v>13</v>
      </c>
      <c r="C408" s="18">
        <f t="shared" si="232"/>
        <v>3120.8</v>
      </c>
      <c r="D408" s="18">
        <v>0</v>
      </c>
      <c r="E408" s="18">
        <v>0</v>
      </c>
      <c r="F408" s="18">
        <v>0</v>
      </c>
      <c r="G408" s="18">
        <v>3120.8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25"/>
      <c r="P408" s="9"/>
      <c r="Q408" s="9"/>
      <c r="R408" s="9"/>
      <c r="S408" s="9"/>
    </row>
    <row r="409" spans="1:19">
      <c r="A409" s="39">
        <v>333</v>
      </c>
      <c r="B409" s="24" t="s">
        <v>14</v>
      </c>
      <c r="C409" s="18">
        <f t="shared" si="232"/>
        <v>31.8</v>
      </c>
      <c r="D409" s="18">
        <v>0</v>
      </c>
      <c r="E409" s="18">
        <v>0</v>
      </c>
      <c r="F409" s="18">
        <v>0</v>
      </c>
      <c r="G409" s="18">
        <v>31.8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 ht="45">
      <c r="A410" s="39">
        <v>334</v>
      </c>
      <c r="B410" s="24" t="s">
        <v>193</v>
      </c>
      <c r="C410" s="18">
        <f t="shared" ref="C410:N410" si="234">C411</f>
        <v>0</v>
      </c>
      <c r="D410" s="18">
        <f t="shared" si="234"/>
        <v>0</v>
      </c>
      <c r="E410" s="18">
        <f t="shared" si="234"/>
        <v>0</v>
      </c>
      <c r="F410" s="18">
        <f t="shared" si="234"/>
        <v>0</v>
      </c>
      <c r="G410" s="18">
        <f t="shared" si="234"/>
        <v>42.8</v>
      </c>
      <c r="H410" s="18">
        <f t="shared" si="234"/>
        <v>0</v>
      </c>
      <c r="I410" s="18">
        <f t="shared" si="234"/>
        <v>0</v>
      </c>
      <c r="J410" s="18">
        <f t="shared" si="234"/>
        <v>0</v>
      </c>
      <c r="K410" s="18">
        <f t="shared" si="234"/>
        <v>0</v>
      </c>
      <c r="L410" s="18">
        <f t="shared" si="234"/>
        <v>0</v>
      </c>
      <c r="M410" s="18">
        <f t="shared" si="234"/>
        <v>0</v>
      </c>
      <c r="N410" s="18">
        <f t="shared" si="234"/>
        <v>0</v>
      </c>
      <c r="O410" s="25"/>
      <c r="P410" s="9"/>
      <c r="Q410" s="9"/>
      <c r="R410" s="9"/>
      <c r="S410" s="9"/>
    </row>
    <row r="411" spans="1:19">
      <c r="A411" s="39">
        <v>335</v>
      </c>
      <c r="B411" s="24" t="s">
        <v>12</v>
      </c>
      <c r="C411" s="18">
        <v>0</v>
      </c>
      <c r="D411" s="18">
        <v>0</v>
      </c>
      <c r="E411" s="18">
        <v>0</v>
      </c>
      <c r="F411" s="18">
        <v>0</v>
      </c>
      <c r="G411" s="18">
        <v>42.8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60">
      <c r="A412" s="39">
        <v>336</v>
      </c>
      <c r="B412" s="24" t="s">
        <v>192</v>
      </c>
      <c r="C412" s="10">
        <f t="shared" ref="C412:C419" si="235">SUM(D412:J412)</f>
        <v>4734.2000000000007</v>
      </c>
      <c r="D412" s="10">
        <f t="shared" ref="D412:N412" si="236">SUM(D413:D415)</f>
        <v>0</v>
      </c>
      <c r="E412" s="10">
        <f t="shared" si="236"/>
        <v>0</v>
      </c>
      <c r="F412" s="10">
        <f t="shared" si="236"/>
        <v>0</v>
      </c>
      <c r="G412" s="10">
        <f t="shared" si="236"/>
        <v>4734.2000000000007</v>
      </c>
      <c r="H412" s="10">
        <f t="shared" si="236"/>
        <v>0</v>
      </c>
      <c r="I412" s="10">
        <f t="shared" si="236"/>
        <v>0</v>
      </c>
      <c r="J412" s="10">
        <f t="shared" si="236"/>
        <v>0</v>
      </c>
      <c r="K412" s="10">
        <f t="shared" si="236"/>
        <v>0</v>
      </c>
      <c r="L412" s="10">
        <f t="shared" si="236"/>
        <v>0</v>
      </c>
      <c r="M412" s="10">
        <f t="shared" si="236"/>
        <v>0</v>
      </c>
      <c r="N412" s="10">
        <f t="shared" si="236"/>
        <v>0</v>
      </c>
      <c r="O412" s="24" t="s">
        <v>184</v>
      </c>
      <c r="P412" s="9"/>
      <c r="Q412" s="9"/>
      <c r="R412" s="9"/>
      <c r="S412" s="9"/>
    </row>
    <row r="413" spans="1:19">
      <c r="A413" s="39">
        <v>337</v>
      </c>
      <c r="B413" s="24" t="s">
        <v>12</v>
      </c>
      <c r="C413" s="10">
        <f t="shared" si="235"/>
        <v>3134.8</v>
      </c>
      <c r="D413" s="18">
        <v>0</v>
      </c>
      <c r="E413" s="18">
        <v>0</v>
      </c>
      <c r="F413" s="18">
        <v>0</v>
      </c>
      <c r="G413" s="10">
        <v>3134.8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39">
        <v>338</v>
      </c>
      <c r="B414" s="24" t="s">
        <v>13</v>
      </c>
      <c r="C414" s="10">
        <f t="shared" si="235"/>
        <v>1599.4</v>
      </c>
      <c r="D414" s="18">
        <v>0</v>
      </c>
      <c r="E414" s="18">
        <v>0</v>
      </c>
      <c r="F414" s="18">
        <v>0</v>
      </c>
      <c r="G414" s="10">
        <f>G418</f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39">
        <v>339</v>
      </c>
      <c r="B415" s="24" t="s">
        <v>14</v>
      </c>
      <c r="C415" s="10">
        <f t="shared" si="235"/>
        <v>0</v>
      </c>
      <c r="D415" s="18">
        <v>0</v>
      </c>
      <c r="E415" s="18">
        <v>0</v>
      </c>
      <c r="F415" s="18">
        <v>0</v>
      </c>
      <c r="G415" s="10">
        <f>G419</f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5">
      <c r="A416" s="39">
        <v>440</v>
      </c>
      <c r="B416" s="24" t="s">
        <v>194</v>
      </c>
      <c r="C416" s="10">
        <f t="shared" si="235"/>
        <v>3236.2</v>
      </c>
      <c r="D416" s="10">
        <f t="shared" ref="D416:N416" si="237">SUM(D417:D419)</f>
        <v>0</v>
      </c>
      <c r="E416" s="10">
        <f t="shared" si="237"/>
        <v>0</v>
      </c>
      <c r="F416" s="10">
        <f t="shared" si="237"/>
        <v>0</v>
      </c>
      <c r="G416" s="10">
        <f t="shared" si="237"/>
        <v>3236.2</v>
      </c>
      <c r="H416" s="10">
        <f t="shared" si="237"/>
        <v>0</v>
      </c>
      <c r="I416" s="10">
        <f t="shared" si="237"/>
        <v>0</v>
      </c>
      <c r="J416" s="10">
        <f t="shared" si="237"/>
        <v>0</v>
      </c>
      <c r="K416" s="10">
        <f t="shared" si="237"/>
        <v>0</v>
      </c>
      <c r="L416" s="10">
        <f t="shared" si="237"/>
        <v>0</v>
      </c>
      <c r="M416" s="10">
        <f t="shared" si="237"/>
        <v>0</v>
      </c>
      <c r="N416" s="10">
        <f t="shared" si="237"/>
        <v>0</v>
      </c>
      <c r="O416" s="24" t="s">
        <v>184</v>
      </c>
      <c r="P416" s="9"/>
      <c r="Q416" s="9"/>
      <c r="R416" s="9"/>
      <c r="S416" s="9"/>
    </row>
    <row r="417" spans="1:19">
      <c r="A417" s="39">
        <v>441</v>
      </c>
      <c r="B417" s="24" t="s">
        <v>12</v>
      </c>
      <c r="C417" s="10">
        <f t="shared" si="235"/>
        <v>1636.8</v>
      </c>
      <c r="D417" s="18">
        <v>0</v>
      </c>
      <c r="E417" s="18">
        <v>0</v>
      </c>
      <c r="F417" s="18">
        <v>0</v>
      </c>
      <c r="G417" s="10">
        <v>1636.8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9">
        <v>442</v>
      </c>
      <c r="B418" s="24" t="s">
        <v>13</v>
      </c>
      <c r="C418" s="10">
        <f t="shared" si="235"/>
        <v>1599.4</v>
      </c>
      <c r="D418" s="18">
        <v>0</v>
      </c>
      <c r="E418" s="18">
        <v>0</v>
      </c>
      <c r="F418" s="18">
        <v>0</v>
      </c>
      <c r="G418" s="10">
        <v>1599.4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25"/>
      <c r="P418" s="9"/>
      <c r="Q418" s="9"/>
      <c r="R418" s="9"/>
      <c r="S418" s="9"/>
    </row>
    <row r="419" spans="1:19">
      <c r="A419" s="39">
        <v>443</v>
      </c>
      <c r="B419" s="24" t="s">
        <v>14</v>
      </c>
      <c r="C419" s="10">
        <f t="shared" si="235"/>
        <v>0</v>
      </c>
      <c r="D419" s="18">
        <v>0</v>
      </c>
      <c r="E419" s="18">
        <v>0</v>
      </c>
      <c r="F419" s="18">
        <v>0</v>
      </c>
      <c r="G419" s="10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25"/>
      <c r="P419" s="9"/>
      <c r="Q419" s="9"/>
      <c r="R419" s="9"/>
      <c r="S419" s="9"/>
    </row>
    <row r="420" spans="1:19" ht="45">
      <c r="A420" s="39">
        <v>444</v>
      </c>
      <c r="B420" s="24" t="s">
        <v>193</v>
      </c>
      <c r="C420" s="10">
        <f t="shared" ref="C420:N420" si="238">C421</f>
        <v>0</v>
      </c>
      <c r="D420" s="10">
        <f t="shared" si="238"/>
        <v>0</v>
      </c>
      <c r="E420" s="10">
        <f t="shared" si="238"/>
        <v>0</v>
      </c>
      <c r="F420" s="10">
        <f t="shared" si="238"/>
        <v>0</v>
      </c>
      <c r="G420" s="10">
        <f t="shared" si="238"/>
        <v>1498</v>
      </c>
      <c r="H420" s="10">
        <f t="shared" si="238"/>
        <v>0</v>
      </c>
      <c r="I420" s="10">
        <f t="shared" si="238"/>
        <v>0</v>
      </c>
      <c r="J420" s="10">
        <f t="shared" si="238"/>
        <v>0</v>
      </c>
      <c r="K420" s="10">
        <f t="shared" si="238"/>
        <v>0</v>
      </c>
      <c r="L420" s="10">
        <f t="shared" si="238"/>
        <v>0</v>
      </c>
      <c r="M420" s="10">
        <f t="shared" si="238"/>
        <v>0</v>
      </c>
      <c r="N420" s="10">
        <f t="shared" si="238"/>
        <v>0</v>
      </c>
      <c r="O420" s="25"/>
      <c r="P420" s="9"/>
      <c r="Q420" s="9"/>
      <c r="R420" s="9"/>
      <c r="S420" s="9"/>
    </row>
    <row r="421" spans="1:19">
      <c r="A421" s="39">
        <v>445</v>
      </c>
      <c r="B421" s="24" t="s">
        <v>12</v>
      </c>
      <c r="C421" s="18">
        <v>0</v>
      </c>
      <c r="D421" s="18">
        <v>0</v>
      </c>
      <c r="E421" s="18">
        <v>0</v>
      </c>
      <c r="F421" s="18">
        <v>0</v>
      </c>
      <c r="G421" s="18">
        <v>1498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25"/>
      <c r="P421" s="9"/>
      <c r="Q421" s="9"/>
      <c r="R421" s="9"/>
      <c r="S421" s="9"/>
    </row>
    <row r="422" spans="1:19">
      <c r="A422" s="32"/>
      <c r="B422" s="33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7"/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  <row r="522" spans="16:19">
      <c r="P522" s="9"/>
      <c r="Q522" s="9"/>
      <c r="R522" s="9"/>
      <c r="S522" s="9"/>
    </row>
    <row r="523" spans="16:19">
      <c r="P523" s="9"/>
      <c r="Q523" s="9"/>
      <c r="R523" s="9"/>
      <c r="S523" s="9"/>
    </row>
    <row r="524" spans="16:19">
      <c r="P524" s="9"/>
      <c r="Q524" s="9"/>
      <c r="R524" s="9"/>
      <c r="S524" s="9"/>
    </row>
    <row r="525" spans="16:19">
      <c r="P525" s="9"/>
      <c r="Q525" s="9"/>
      <c r="R525" s="9"/>
      <c r="S525" s="9"/>
    </row>
  </sheetData>
  <mergeCells count="30">
    <mergeCell ref="B3:O3"/>
    <mergeCell ref="B4:J4"/>
    <mergeCell ref="B397:O397"/>
    <mergeCell ref="H1:O1"/>
    <mergeCell ref="B28:O28"/>
    <mergeCell ref="H2:O2"/>
    <mergeCell ref="B346:O346"/>
    <mergeCell ref="B202:O202"/>
    <mergeCell ref="B207:O207"/>
    <mergeCell ref="B212:O212"/>
    <mergeCell ref="B271:O271"/>
    <mergeCell ref="B276:O276"/>
    <mergeCell ref="B329:O329"/>
    <mergeCell ref="B335:O335"/>
    <mergeCell ref="B81:O81"/>
    <mergeCell ref="B86:O86"/>
    <mergeCell ref="B91:O91"/>
    <mergeCell ref="A6:A7"/>
    <mergeCell ref="B6:B7"/>
    <mergeCell ref="O6:O7"/>
    <mergeCell ref="B23:O23"/>
    <mergeCell ref="C6:N6"/>
    <mergeCell ref="B96:O96"/>
    <mergeCell ref="B197:O197"/>
    <mergeCell ref="B392:O392"/>
    <mergeCell ref="B382:O382"/>
    <mergeCell ref="B368:O368"/>
    <mergeCell ref="B373:O373"/>
    <mergeCell ref="B351:O351"/>
    <mergeCell ref="B387:O387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8" max="14" man="1"/>
    <brk id="16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1"/>
  <sheetViews>
    <sheetView zoomScaleSheetLayoutView="100" workbookViewId="0">
      <selection activeCell="I377" sqref="I377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8" width="10.85546875" style="28" bestFit="1" customWidth="1"/>
    <col min="9" max="9" width="12" style="28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86" t="str">
        <f>'[1]02.07.2014'!H1</f>
        <v xml:space="preserve">Приложение №1   </v>
      </c>
      <c r="I1" s="86"/>
      <c r="J1" s="86"/>
      <c r="K1" s="86"/>
      <c r="L1" s="86"/>
      <c r="M1" s="86"/>
      <c r="N1" s="86"/>
      <c r="O1" s="86"/>
    </row>
    <row r="2" spans="1:18" ht="84.75" customHeight="1">
      <c r="A2" s="21"/>
      <c r="B2" s="21"/>
      <c r="C2" s="21"/>
      <c r="D2" s="21"/>
      <c r="E2" s="21"/>
      <c r="F2" s="21"/>
      <c r="G2" s="21"/>
      <c r="H2" s="87" t="s">
        <v>205</v>
      </c>
      <c r="I2" s="87"/>
      <c r="J2" s="87"/>
      <c r="K2" s="87"/>
      <c r="L2" s="87"/>
      <c r="M2" s="87"/>
      <c r="N2" s="87"/>
      <c r="O2" s="87"/>
    </row>
    <row r="3" spans="1:18" ht="21.75" customHeight="1">
      <c r="A3" s="2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8" ht="39.75" customHeight="1">
      <c r="A4" s="21"/>
      <c r="B4" s="85" t="s">
        <v>204</v>
      </c>
      <c r="C4" s="85"/>
      <c r="D4" s="85"/>
      <c r="E4" s="85"/>
      <c r="F4" s="85"/>
      <c r="G4" s="85"/>
      <c r="H4" s="85"/>
      <c r="I4" s="85"/>
      <c r="J4" s="85"/>
      <c r="K4" s="50"/>
      <c r="L4" s="50"/>
      <c r="M4" s="50"/>
      <c r="N4" s="50"/>
      <c r="O4" s="57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81" t="s">
        <v>0</v>
      </c>
      <c r="B6" s="81" t="s">
        <v>1</v>
      </c>
      <c r="C6" s="78" t="s">
        <v>74</v>
      </c>
      <c r="D6" s="79"/>
      <c r="E6" s="79"/>
      <c r="F6" s="79"/>
      <c r="G6" s="79"/>
      <c r="H6" s="79"/>
      <c r="I6" s="79"/>
      <c r="J6" s="79"/>
      <c r="K6" s="82"/>
      <c r="L6" s="82"/>
      <c r="M6" s="82"/>
      <c r="N6" s="83"/>
      <c r="O6" s="81" t="s">
        <v>10</v>
      </c>
      <c r="P6" s="1"/>
      <c r="Q6" s="1"/>
      <c r="R6" s="1"/>
    </row>
    <row r="7" spans="1:18" ht="53.25" customHeight="1">
      <c r="A7" s="81"/>
      <c r="B7" s="81"/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200</v>
      </c>
      <c r="L7" s="56" t="s">
        <v>201</v>
      </c>
      <c r="M7" s="56" t="s">
        <v>202</v>
      </c>
      <c r="N7" s="56" t="s">
        <v>203</v>
      </c>
      <c r="O7" s="81"/>
      <c r="P7" s="1"/>
      <c r="Q7" s="1"/>
      <c r="R7" s="1"/>
    </row>
    <row r="8" spans="1:18">
      <c r="A8" s="56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  <c r="M8" s="55">
        <v>13</v>
      </c>
      <c r="N8" s="55">
        <v>14</v>
      </c>
      <c r="O8" s="55">
        <v>15</v>
      </c>
      <c r="P8" s="1"/>
      <c r="Q8" s="1"/>
      <c r="R8" s="1"/>
    </row>
    <row r="9" spans="1:18" ht="33.75" customHeight="1">
      <c r="A9" s="56">
        <v>1</v>
      </c>
      <c r="B9" s="11" t="s">
        <v>11</v>
      </c>
      <c r="C9" s="12">
        <f t="shared" ref="C9:C22" si="0">SUM(D9:N9)</f>
        <v>1239606.2999999998</v>
      </c>
      <c r="D9" s="12">
        <f t="shared" ref="D9:N9" si="1">SUM(D10:D13)</f>
        <v>142384</v>
      </c>
      <c r="E9" s="12">
        <f t="shared" si="1"/>
        <v>89462.7</v>
      </c>
      <c r="F9" s="12">
        <f t="shared" si="1"/>
        <v>102651.4</v>
      </c>
      <c r="G9" s="12">
        <f t="shared" si="1"/>
        <v>103919.4</v>
      </c>
      <c r="H9" s="12">
        <f t="shared" si="1"/>
        <v>162096.6</v>
      </c>
      <c r="I9" s="12">
        <f t="shared" si="1"/>
        <v>150440.19999999998</v>
      </c>
      <c r="J9" s="12">
        <f t="shared" si="1"/>
        <v>99461.599999999991</v>
      </c>
      <c r="K9" s="12">
        <f t="shared" si="1"/>
        <v>102692.7</v>
      </c>
      <c r="L9" s="12">
        <f t="shared" si="1"/>
        <v>102692.7</v>
      </c>
      <c r="M9" s="12">
        <f t="shared" si="1"/>
        <v>91902.5</v>
      </c>
      <c r="N9" s="12">
        <f t="shared" si="1"/>
        <v>91902.5</v>
      </c>
      <c r="O9" s="11"/>
      <c r="P9" s="1"/>
      <c r="Q9" s="1"/>
      <c r="R9" s="1"/>
    </row>
    <row r="10" spans="1:18">
      <c r="A10" s="56">
        <v>2</v>
      </c>
      <c r="B10" s="11" t="s">
        <v>12</v>
      </c>
      <c r="C10" s="12">
        <f t="shared" si="0"/>
        <v>965403.09999999986</v>
      </c>
      <c r="D10" s="12">
        <f t="shared" ref="D10:N10" si="2">SUM(D15+D19)</f>
        <v>101726.69999999998</v>
      </c>
      <c r="E10" s="12">
        <f t="shared" si="2"/>
        <v>58135.1</v>
      </c>
      <c r="F10" s="12">
        <f t="shared" si="2"/>
        <v>74249.099999999991</v>
      </c>
      <c r="G10" s="12">
        <f t="shared" si="2"/>
        <v>83324.299999999988</v>
      </c>
      <c r="H10" s="12">
        <f t="shared" si="2"/>
        <v>100964</v>
      </c>
      <c r="I10" s="12">
        <f t="shared" si="2"/>
        <v>107679.39999999998</v>
      </c>
      <c r="J10" s="12">
        <f t="shared" si="2"/>
        <v>89714.099999999991</v>
      </c>
      <c r="K10" s="12">
        <f t="shared" si="2"/>
        <v>92797.7</v>
      </c>
      <c r="L10" s="12">
        <f t="shared" si="2"/>
        <v>92797.7</v>
      </c>
      <c r="M10" s="12">
        <f t="shared" si="2"/>
        <v>82007.5</v>
      </c>
      <c r="N10" s="12">
        <f t="shared" si="2"/>
        <v>82007.5</v>
      </c>
      <c r="O10" s="11"/>
      <c r="P10" s="1"/>
      <c r="Q10" s="1"/>
      <c r="R10" s="1"/>
    </row>
    <row r="11" spans="1:18">
      <c r="A11" s="56">
        <v>3</v>
      </c>
      <c r="B11" s="11" t="s">
        <v>30</v>
      </c>
      <c r="C11" s="12">
        <f t="shared" si="0"/>
        <v>1063.4000000000001</v>
      </c>
      <c r="D11" s="12">
        <f t="shared" ref="D11:N11" si="3">D20</f>
        <v>343.6</v>
      </c>
      <c r="E11" s="12">
        <f t="shared" si="3"/>
        <v>402.8</v>
      </c>
      <c r="F11" s="12">
        <f t="shared" si="3"/>
        <v>0</v>
      </c>
      <c r="G11" s="12">
        <f t="shared" si="3"/>
        <v>0</v>
      </c>
      <c r="H11" s="12">
        <f t="shared" si="3"/>
        <v>317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1"/>
      <c r="P11" s="1"/>
      <c r="Q11" s="1"/>
      <c r="R11" s="1"/>
    </row>
    <row r="12" spans="1:18">
      <c r="A12" s="56">
        <v>4</v>
      </c>
      <c r="B12" s="11" t="s">
        <v>13</v>
      </c>
      <c r="C12" s="12">
        <f t="shared" si="0"/>
        <v>66069</v>
      </c>
      <c r="D12" s="12">
        <f t="shared" ref="D12:N13" si="4">SUM(D16+D21)</f>
        <v>17921.5</v>
      </c>
      <c r="E12" s="12">
        <f t="shared" si="4"/>
        <v>9676.5999999999985</v>
      </c>
      <c r="F12" s="12">
        <f t="shared" si="4"/>
        <v>4258.5</v>
      </c>
      <c r="G12" s="12">
        <f t="shared" si="4"/>
        <v>13987.3</v>
      </c>
      <c r="H12" s="12">
        <f t="shared" si="4"/>
        <v>11092.999999999998</v>
      </c>
      <c r="I12" s="12">
        <f t="shared" si="4"/>
        <v>1535.6</v>
      </c>
      <c r="J12" s="12">
        <f t="shared" si="4"/>
        <v>1519.3</v>
      </c>
      <c r="K12" s="12">
        <f t="shared" si="4"/>
        <v>1519.3</v>
      </c>
      <c r="L12" s="12">
        <f t="shared" si="4"/>
        <v>1519.3</v>
      </c>
      <c r="M12" s="12">
        <f t="shared" si="4"/>
        <v>1519.3</v>
      </c>
      <c r="N12" s="12">
        <f t="shared" si="4"/>
        <v>1519.3</v>
      </c>
      <c r="O12" s="11"/>
      <c r="P12" s="1"/>
      <c r="Q12" s="1"/>
      <c r="R12" s="1"/>
    </row>
    <row r="13" spans="1:18">
      <c r="A13" s="56">
        <v>5</v>
      </c>
      <c r="B13" s="11" t="s">
        <v>14</v>
      </c>
      <c r="C13" s="12">
        <f t="shared" si="0"/>
        <v>207070.80000000005</v>
      </c>
      <c r="D13" s="12">
        <f t="shared" si="4"/>
        <v>22392.2</v>
      </c>
      <c r="E13" s="12">
        <f t="shared" si="4"/>
        <v>21248.2</v>
      </c>
      <c r="F13" s="12">
        <f t="shared" si="4"/>
        <v>24143.8</v>
      </c>
      <c r="G13" s="12">
        <f t="shared" si="4"/>
        <v>6607.8</v>
      </c>
      <c r="H13" s="12">
        <f>SUM(H17+H22)</f>
        <v>49722.600000000006</v>
      </c>
      <c r="I13" s="12">
        <f t="shared" si="4"/>
        <v>41225.199999999997</v>
      </c>
      <c r="J13" s="12">
        <f t="shared" si="4"/>
        <v>8228.2000000000007</v>
      </c>
      <c r="K13" s="12">
        <f t="shared" si="4"/>
        <v>8375.7000000000007</v>
      </c>
      <c r="L13" s="12">
        <f t="shared" si="4"/>
        <v>8375.7000000000007</v>
      </c>
      <c r="M13" s="12">
        <f t="shared" si="4"/>
        <v>8375.7000000000007</v>
      </c>
      <c r="N13" s="12">
        <f t="shared" si="4"/>
        <v>8375.7000000000007</v>
      </c>
      <c r="O13" s="11"/>
      <c r="P13" s="1"/>
      <c r="Q13" s="1"/>
      <c r="R13" s="1"/>
    </row>
    <row r="14" spans="1:18">
      <c r="A14" s="56">
        <v>6</v>
      </c>
      <c r="B14" s="11" t="s">
        <v>15</v>
      </c>
      <c r="C14" s="12">
        <f t="shared" si="0"/>
        <v>130110.5</v>
      </c>
      <c r="D14" s="12">
        <f>D199+D83</f>
        <v>33920.100000000006</v>
      </c>
      <c r="E14" s="12">
        <f>E199+E83</f>
        <v>0</v>
      </c>
      <c r="F14" s="12">
        <f>F199+F83</f>
        <v>0</v>
      </c>
      <c r="G14" s="12">
        <f>G199+G83+G384</f>
        <v>0</v>
      </c>
      <c r="H14" s="12">
        <f t="shared" ref="H14:N14" si="5">H199+H83</f>
        <v>64658.400000000001</v>
      </c>
      <c r="I14" s="12">
        <f t="shared" si="5"/>
        <v>31532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1"/>
      <c r="P14" s="1"/>
      <c r="Q14" s="1"/>
      <c r="R14" s="1"/>
    </row>
    <row r="15" spans="1:18">
      <c r="A15" s="56">
        <v>7</v>
      </c>
      <c r="B15" s="11" t="s">
        <v>12</v>
      </c>
      <c r="C15" s="12">
        <f t="shared" si="0"/>
        <v>57685.4</v>
      </c>
      <c r="D15" s="12">
        <f t="shared" ref="D15:N17" si="6">D200+D84+D390</f>
        <v>25285.4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32400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1"/>
      <c r="P15" s="1"/>
      <c r="Q15" s="1"/>
      <c r="R15" s="1"/>
    </row>
    <row r="16" spans="1:18">
      <c r="A16" s="56">
        <v>8</v>
      </c>
      <c r="B16" s="11" t="s">
        <v>13</v>
      </c>
      <c r="C16" s="12">
        <f t="shared" si="0"/>
        <v>8634.7000000000007</v>
      </c>
      <c r="D16" s="12">
        <f t="shared" si="6"/>
        <v>8634.7000000000007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1"/>
      <c r="P16" s="1"/>
      <c r="Q16" s="1"/>
      <c r="R16" s="1"/>
    </row>
    <row r="17" spans="1:19">
      <c r="A17" s="56">
        <v>9</v>
      </c>
      <c r="B17" s="11" t="s">
        <v>14</v>
      </c>
      <c r="C17" s="12">
        <f t="shared" si="0"/>
        <v>63790.400000000001</v>
      </c>
      <c r="D17" s="12">
        <f t="shared" si="6"/>
        <v>0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2">
        <f t="shared" si="6"/>
        <v>32258.400000000001</v>
      </c>
      <c r="I17" s="12">
        <f t="shared" si="6"/>
        <v>31532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1"/>
      <c r="P17" s="1"/>
      <c r="Q17" s="1"/>
      <c r="R17" s="1"/>
    </row>
    <row r="18" spans="1:19">
      <c r="A18" s="56">
        <v>10</v>
      </c>
      <c r="B18" s="11" t="s">
        <v>16</v>
      </c>
      <c r="C18" s="12">
        <f t="shared" si="0"/>
        <v>1109495.7999999998</v>
      </c>
      <c r="D18" s="12">
        <f>SUM(D29+D93+D209+D273+D332+D348+D370)</f>
        <v>108463.9</v>
      </c>
      <c r="E18" s="12">
        <f>SUM(E29+E93+E209+E273+E332+E348+E370)</f>
        <v>89462.700000000012</v>
      </c>
      <c r="F18" s="12">
        <f>SUM(F29+F93+F209+F273+F332+F348+F370)</f>
        <v>102651.40000000001</v>
      </c>
      <c r="G18" s="12">
        <f>SUM(G29+G93+G209+G273+G332+G348+G370+G394)</f>
        <v>103919.4</v>
      </c>
      <c r="H18" s="12">
        <f t="shared" ref="H18:N18" si="7">SUM(H29+H93+H209+H273+H332+H348+H370)</f>
        <v>97438.2</v>
      </c>
      <c r="I18" s="12">
        <f t="shared" si="7"/>
        <v>118908.2</v>
      </c>
      <c r="J18" s="12">
        <f t="shared" si="7"/>
        <v>99461.599999999991</v>
      </c>
      <c r="K18" s="12">
        <f t="shared" si="7"/>
        <v>102692.7</v>
      </c>
      <c r="L18" s="12">
        <f t="shared" si="7"/>
        <v>102692.7</v>
      </c>
      <c r="M18" s="12">
        <f t="shared" si="7"/>
        <v>91902.499999999985</v>
      </c>
      <c r="N18" s="12">
        <f t="shared" si="7"/>
        <v>91902.499999999985</v>
      </c>
      <c r="O18" s="11"/>
      <c r="P18" s="1"/>
      <c r="Q18" s="1"/>
      <c r="R18" s="1"/>
    </row>
    <row r="19" spans="1:19">
      <c r="A19" s="56">
        <v>11</v>
      </c>
      <c r="B19" s="11" t="s">
        <v>12</v>
      </c>
      <c r="C19" s="12">
        <f t="shared" si="0"/>
        <v>907717.69999999984</v>
      </c>
      <c r="D19" s="12">
        <f t="shared" ref="D19:N19" si="8">D30+D94+D210+D274+D334+D349+D371+D395</f>
        <v>76441.299999999988</v>
      </c>
      <c r="E19" s="12">
        <f t="shared" si="8"/>
        <v>58135.1</v>
      </c>
      <c r="F19" s="12">
        <f t="shared" si="8"/>
        <v>74249.099999999991</v>
      </c>
      <c r="G19" s="12">
        <f t="shared" si="8"/>
        <v>83324.299999999988</v>
      </c>
      <c r="H19" s="12">
        <f t="shared" si="8"/>
        <v>68564</v>
      </c>
      <c r="I19" s="12">
        <f t="shared" si="8"/>
        <v>107679.39999999998</v>
      </c>
      <c r="J19" s="12">
        <f t="shared" si="8"/>
        <v>89714.099999999991</v>
      </c>
      <c r="K19" s="12">
        <f t="shared" si="8"/>
        <v>92797.7</v>
      </c>
      <c r="L19" s="12">
        <f t="shared" si="8"/>
        <v>92797.7</v>
      </c>
      <c r="M19" s="12">
        <f t="shared" si="8"/>
        <v>82007.5</v>
      </c>
      <c r="N19" s="12">
        <f t="shared" si="8"/>
        <v>82007.5</v>
      </c>
      <c r="O19" s="11"/>
      <c r="P19" s="1"/>
      <c r="Q19" s="1"/>
      <c r="R19" s="1"/>
    </row>
    <row r="20" spans="1:19">
      <c r="A20" s="56">
        <v>12</v>
      </c>
      <c r="B20" s="11" t="s">
        <v>30</v>
      </c>
      <c r="C20" s="12">
        <f t="shared" si="0"/>
        <v>1063.4000000000001</v>
      </c>
      <c r="D20" s="12">
        <f t="shared" ref="D20:N20" si="9">D333</f>
        <v>343.6</v>
      </c>
      <c r="E20" s="12">
        <f t="shared" si="9"/>
        <v>402.8</v>
      </c>
      <c r="F20" s="12">
        <f t="shared" si="9"/>
        <v>0</v>
      </c>
      <c r="G20" s="12">
        <f t="shared" si="9"/>
        <v>0</v>
      </c>
      <c r="H20" s="12">
        <f t="shared" si="9"/>
        <v>317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1"/>
      <c r="P20" s="1"/>
      <c r="Q20" s="1"/>
      <c r="R20" s="1"/>
    </row>
    <row r="21" spans="1:19">
      <c r="A21" s="56">
        <v>13</v>
      </c>
      <c r="B21" s="11" t="s">
        <v>13</v>
      </c>
      <c r="C21" s="12">
        <f t="shared" si="0"/>
        <v>57434.30000000001</v>
      </c>
      <c r="D21" s="12">
        <f t="shared" ref="D21:N21" si="10">D31+D95+D211+D275+D335+D350+D367+D396</f>
        <v>9286.7999999999993</v>
      </c>
      <c r="E21" s="12">
        <f t="shared" si="10"/>
        <v>9676.5999999999985</v>
      </c>
      <c r="F21" s="12">
        <f t="shared" si="10"/>
        <v>4258.5</v>
      </c>
      <c r="G21" s="12">
        <f t="shared" si="10"/>
        <v>13987.3</v>
      </c>
      <c r="H21" s="12">
        <f t="shared" si="10"/>
        <v>11092.999999999998</v>
      </c>
      <c r="I21" s="12">
        <f t="shared" si="10"/>
        <v>1535.6</v>
      </c>
      <c r="J21" s="12">
        <f t="shared" si="10"/>
        <v>1519.3</v>
      </c>
      <c r="K21" s="12">
        <f t="shared" si="10"/>
        <v>1519.3</v>
      </c>
      <c r="L21" s="12">
        <f t="shared" si="10"/>
        <v>1519.3</v>
      </c>
      <c r="M21" s="12">
        <f t="shared" si="10"/>
        <v>1519.3</v>
      </c>
      <c r="N21" s="12">
        <f t="shared" si="10"/>
        <v>1519.3</v>
      </c>
      <c r="O21" s="11"/>
      <c r="P21" s="1"/>
      <c r="Q21" s="1"/>
      <c r="R21" s="1"/>
    </row>
    <row r="22" spans="1:19">
      <c r="A22" s="56">
        <v>14</v>
      </c>
      <c r="B22" s="11" t="s">
        <v>14</v>
      </c>
      <c r="C22" s="12">
        <f t="shared" si="0"/>
        <v>143280.4</v>
      </c>
      <c r="D22" s="12">
        <f t="shared" ref="D22:N22" si="11">D32+D96+D212+D276+D336+D351+D373+D397</f>
        <v>22392.2</v>
      </c>
      <c r="E22" s="12">
        <f t="shared" si="11"/>
        <v>21248.2</v>
      </c>
      <c r="F22" s="12">
        <f t="shared" si="11"/>
        <v>24143.8</v>
      </c>
      <c r="G22" s="12">
        <f t="shared" si="11"/>
        <v>6607.8</v>
      </c>
      <c r="H22" s="12">
        <f t="shared" si="11"/>
        <v>17464.2</v>
      </c>
      <c r="I22" s="12">
        <f t="shared" si="11"/>
        <v>9693.2000000000007</v>
      </c>
      <c r="J22" s="12">
        <f t="shared" si="11"/>
        <v>8228.2000000000007</v>
      </c>
      <c r="K22" s="12">
        <f t="shared" si="11"/>
        <v>8375.7000000000007</v>
      </c>
      <c r="L22" s="12">
        <f t="shared" si="11"/>
        <v>8375.7000000000007</v>
      </c>
      <c r="M22" s="12">
        <f t="shared" si="11"/>
        <v>8375.7000000000007</v>
      </c>
      <c r="N22" s="12">
        <f t="shared" si="11"/>
        <v>8375.7000000000007</v>
      </c>
      <c r="O22" s="11"/>
      <c r="P22" s="1"/>
      <c r="Q22" s="1"/>
      <c r="R22" s="1"/>
    </row>
    <row r="23" spans="1:19" s="6" customFormat="1">
      <c r="A23" s="56">
        <v>15</v>
      </c>
      <c r="B23" s="69" t="s">
        <v>33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8"/>
      <c r="Q23" s="8"/>
      <c r="R23" s="8"/>
      <c r="S23" s="9"/>
    </row>
    <row r="24" spans="1:19" s="6" customFormat="1" ht="36" customHeight="1">
      <c r="A24" s="56">
        <v>16</v>
      </c>
      <c r="B24" s="11" t="s">
        <v>45</v>
      </c>
      <c r="C24" s="12">
        <f>SUM(D24:N24)</f>
        <v>245986.39999999997</v>
      </c>
      <c r="D24" s="12">
        <f t="shared" ref="D24:N24" si="12">SUM(D25:D27)</f>
        <v>23407.799999999996</v>
      </c>
      <c r="E24" s="12">
        <f t="shared" si="12"/>
        <v>13966.2</v>
      </c>
      <c r="F24" s="12">
        <f t="shared" si="12"/>
        <v>14731.2</v>
      </c>
      <c r="G24" s="12">
        <f t="shared" si="12"/>
        <v>24798.400000000001</v>
      </c>
      <c r="H24" s="12">
        <f t="shared" si="12"/>
        <v>26769.699999999997</v>
      </c>
      <c r="I24" s="12">
        <f t="shared" si="12"/>
        <v>22618.7</v>
      </c>
      <c r="J24" s="12">
        <f t="shared" si="12"/>
        <v>23360.799999999996</v>
      </c>
      <c r="K24" s="12">
        <f t="shared" si="12"/>
        <v>24083.399999999998</v>
      </c>
      <c r="L24" s="12">
        <f t="shared" si="12"/>
        <v>24083.399999999998</v>
      </c>
      <c r="M24" s="12">
        <f t="shared" si="12"/>
        <v>24083.399999999998</v>
      </c>
      <c r="N24" s="12">
        <f t="shared" si="12"/>
        <v>24083.399999999998</v>
      </c>
      <c r="O24" s="11"/>
      <c r="P24" s="8"/>
      <c r="Q24" s="8"/>
      <c r="R24" s="8"/>
      <c r="S24" s="9"/>
    </row>
    <row r="25" spans="1:19" s="6" customFormat="1">
      <c r="A25" s="56">
        <v>17</v>
      </c>
      <c r="B25" s="11" t="s">
        <v>12</v>
      </c>
      <c r="C25" s="12">
        <f>SUM(D25:N25)</f>
        <v>211963.09999999998</v>
      </c>
      <c r="D25" s="12">
        <f t="shared" ref="D25:N27" si="13">D30</f>
        <v>14147.3</v>
      </c>
      <c r="E25" s="12">
        <f t="shared" si="13"/>
        <v>4288.8</v>
      </c>
      <c r="F25" s="12">
        <f t="shared" si="13"/>
        <v>14731.2</v>
      </c>
      <c r="G25" s="12">
        <f t="shared" si="13"/>
        <v>18198.400000000001</v>
      </c>
      <c r="H25" s="12">
        <f t="shared" si="13"/>
        <v>18284.3</v>
      </c>
      <c r="I25" s="12">
        <f t="shared" si="13"/>
        <v>22618.7</v>
      </c>
      <c r="J25" s="12">
        <f t="shared" si="13"/>
        <v>23360.799999999996</v>
      </c>
      <c r="K25" s="12">
        <f t="shared" si="13"/>
        <v>24083.399999999998</v>
      </c>
      <c r="L25" s="12">
        <f t="shared" si="13"/>
        <v>24083.399999999998</v>
      </c>
      <c r="M25" s="12">
        <f t="shared" si="13"/>
        <v>24083.399999999998</v>
      </c>
      <c r="N25" s="12">
        <f t="shared" si="13"/>
        <v>24083.399999999998</v>
      </c>
      <c r="O25" s="11"/>
      <c r="P25" s="8"/>
      <c r="Q25" s="8"/>
      <c r="R25" s="8"/>
      <c r="S25" s="9"/>
    </row>
    <row r="26" spans="1:19" s="6" customFormat="1">
      <c r="A26" s="56">
        <v>18</v>
      </c>
      <c r="B26" s="11" t="s">
        <v>13</v>
      </c>
      <c r="C26" s="12">
        <f>SUM(D26:N26)</f>
        <v>31905.199999999997</v>
      </c>
      <c r="D26" s="12">
        <f t="shared" si="13"/>
        <v>8409.9</v>
      </c>
      <c r="E26" s="12">
        <f t="shared" si="13"/>
        <v>8409.9</v>
      </c>
      <c r="F26" s="12">
        <f t="shared" si="13"/>
        <v>0</v>
      </c>
      <c r="G26" s="12">
        <f t="shared" si="13"/>
        <v>6600</v>
      </c>
      <c r="H26" s="12">
        <f t="shared" si="13"/>
        <v>8485.4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1"/>
      <c r="P26" s="8"/>
      <c r="Q26" s="8"/>
      <c r="R26" s="8"/>
      <c r="S26" s="9"/>
    </row>
    <row r="27" spans="1:19" s="6" customFormat="1">
      <c r="A27" s="56">
        <v>19</v>
      </c>
      <c r="B27" s="11" t="s">
        <v>14</v>
      </c>
      <c r="C27" s="12">
        <f>SUM(D27:N27)</f>
        <v>2118.1</v>
      </c>
      <c r="D27" s="13">
        <f t="shared" si="13"/>
        <v>850.6</v>
      </c>
      <c r="E27" s="13">
        <f t="shared" si="13"/>
        <v>1267.5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1"/>
      <c r="P27" s="8"/>
      <c r="Q27" s="8"/>
      <c r="R27" s="8"/>
      <c r="S27" s="9"/>
    </row>
    <row r="28" spans="1:19" s="6" customFormat="1">
      <c r="A28" s="56">
        <v>20</v>
      </c>
      <c r="B28" s="68" t="s">
        <v>26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8"/>
      <c r="Q28" s="8"/>
      <c r="R28" s="8"/>
      <c r="S28" s="9"/>
    </row>
    <row r="29" spans="1:19" s="6" customFormat="1" ht="30">
      <c r="A29" s="56">
        <v>21</v>
      </c>
      <c r="B29" s="11" t="s">
        <v>18</v>
      </c>
      <c r="C29" s="12">
        <f t="shared" ref="C29:C56" si="14">SUM(D29:N29)</f>
        <v>245986.39999999997</v>
      </c>
      <c r="D29" s="12">
        <f t="shared" ref="D29:N29" si="15">SUM(D30:D32)</f>
        <v>23407.799999999996</v>
      </c>
      <c r="E29" s="12">
        <f t="shared" si="15"/>
        <v>13966.2</v>
      </c>
      <c r="F29" s="12">
        <f t="shared" si="15"/>
        <v>14731.2</v>
      </c>
      <c r="G29" s="12">
        <f t="shared" si="15"/>
        <v>24798.400000000001</v>
      </c>
      <c r="H29" s="12">
        <f t="shared" si="15"/>
        <v>26769.699999999997</v>
      </c>
      <c r="I29" s="12">
        <f t="shared" si="15"/>
        <v>22618.7</v>
      </c>
      <c r="J29" s="12">
        <f t="shared" si="15"/>
        <v>23360.799999999996</v>
      </c>
      <c r="K29" s="12">
        <f t="shared" si="15"/>
        <v>24083.399999999998</v>
      </c>
      <c r="L29" s="12">
        <f t="shared" si="15"/>
        <v>24083.399999999998</v>
      </c>
      <c r="M29" s="12">
        <f t="shared" si="15"/>
        <v>24083.399999999998</v>
      </c>
      <c r="N29" s="12">
        <f t="shared" si="15"/>
        <v>24083.399999999998</v>
      </c>
      <c r="O29" s="11"/>
      <c r="P29" s="8"/>
      <c r="Q29" s="8"/>
      <c r="R29" s="8"/>
      <c r="S29" s="9"/>
    </row>
    <row r="30" spans="1:19" s="6" customFormat="1">
      <c r="A30" s="56">
        <v>22</v>
      </c>
      <c r="B30" s="11" t="s">
        <v>12</v>
      </c>
      <c r="C30" s="12">
        <f t="shared" si="14"/>
        <v>211963.09999999998</v>
      </c>
      <c r="D30" s="12">
        <f t="shared" ref="D30:N30" si="16">D35+D42+D46+D50+D54+D58+D62+D66+D70+D74</f>
        <v>14147.3</v>
      </c>
      <c r="E30" s="12">
        <f t="shared" si="16"/>
        <v>4288.8</v>
      </c>
      <c r="F30" s="12">
        <f t="shared" si="16"/>
        <v>14731.2</v>
      </c>
      <c r="G30" s="12">
        <f t="shared" si="16"/>
        <v>18198.400000000001</v>
      </c>
      <c r="H30" s="12">
        <f t="shared" si="16"/>
        <v>18284.3</v>
      </c>
      <c r="I30" s="12">
        <f t="shared" si="16"/>
        <v>22618.7</v>
      </c>
      <c r="J30" s="12">
        <f t="shared" si="16"/>
        <v>23360.799999999996</v>
      </c>
      <c r="K30" s="12">
        <f t="shared" si="16"/>
        <v>24083.399999999998</v>
      </c>
      <c r="L30" s="12">
        <f t="shared" si="16"/>
        <v>24083.399999999998</v>
      </c>
      <c r="M30" s="12">
        <f t="shared" si="16"/>
        <v>24083.399999999998</v>
      </c>
      <c r="N30" s="12">
        <f t="shared" si="16"/>
        <v>24083.399999999998</v>
      </c>
      <c r="O30" s="11"/>
      <c r="P30" s="8"/>
      <c r="Q30" s="8"/>
      <c r="R30" s="8"/>
      <c r="S30" s="9"/>
    </row>
    <row r="31" spans="1:19" s="6" customFormat="1">
      <c r="A31" s="56">
        <v>23</v>
      </c>
      <c r="B31" s="11" t="s">
        <v>13</v>
      </c>
      <c r="C31" s="12">
        <f t="shared" si="14"/>
        <v>31905.199999999997</v>
      </c>
      <c r="D31" s="12">
        <f t="shared" ref="D31:N31" si="17">D37+D43+D47+D51+D55+D59+D63+D67+D71+D75</f>
        <v>8409.9</v>
      </c>
      <c r="E31" s="12">
        <f t="shared" si="17"/>
        <v>8409.9</v>
      </c>
      <c r="F31" s="12">
        <f t="shared" si="17"/>
        <v>0</v>
      </c>
      <c r="G31" s="12">
        <f t="shared" si="17"/>
        <v>6600</v>
      </c>
      <c r="H31" s="12">
        <f t="shared" si="17"/>
        <v>8485.4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1"/>
      <c r="P31" s="8"/>
      <c r="Q31" s="8"/>
      <c r="R31" s="8"/>
      <c r="S31" s="9"/>
    </row>
    <row r="32" spans="1:19" s="6" customFormat="1">
      <c r="A32" s="56">
        <v>24</v>
      </c>
      <c r="B32" s="11" t="s">
        <v>14</v>
      </c>
      <c r="C32" s="12">
        <f t="shared" si="14"/>
        <v>2118.1</v>
      </c>
      <c r="D32" s="13">
        <f t="shared" ref="D32:N32" si="18">D39+D44+D48+D52+D56+D60+D64+D68+D72</f>
        <v>850.6</v>
      </c>
      <c r="E32" s="13">
        <f t="shared" si="18"/>
        <v>1267.5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0</v>
      </c>
      <c r="O32" s="14"/>
      <c r="P32" s="8"/>
      <c r="Q32" s="8"/>
      <c r="R32" s="8"/>
      <c r="S32" s="9"/>
    </row>
    <row r="33" spans="1:19" s="6" customFormat="1" ht="60">
      <c r="A33" s="56">
        <v>25</v>
      </c>
      <c r="B33" s="11" t="s">
        <v>25</v>
      </c>
      <c r="C33" s="12">
        <f t="shared" si="14"/>
        <v>27382.5</v>
      </c>
      <c r="D33" s="12">
        <f>D35+D37+D39</f>
        <v>17705.099999999999</v>
      </c>
      <c r="E33" s="12">
        <f t="shared" ref="E33:N34" si="19">E35+E37+E39</f>
        <v>9677.4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1" t="s">
        <v>89</v>
      </c>
      <c r="P33" s="8"/>
      <c r="Q33" s="8"/>
      <c r="R33" s="8"/>
      <c r="S33" s="9"/>
    </row>
    <row r="34" spans="1:19" s="6" customFormat="1" ht="30">
      <c r="A34" s="56">
        <v>26</v>
      </c>
      <c r="B34" s="11" t="s">
        <v>73</v>
      </c>
      <c r="C34" s="12">
        <f t="shared" si="14"/>
        <v>8409.9</v>
      </c>
      <c r="D34" s="12">
        <f>D36+D38+D40</f>
        <v>0</v>
      </c>
      <c r="E34" s="12">
        <f t="shared" si="19"/>
        <v>8409.9</v>
      </c>
      <c r="F34" s="12">
        <f t="shared" si="19"/>
        <v>0</v>
      </c>
      <c r="G34" s="12">
        <f t="shared" si="19"/>
        <v>0</v>
      </c>
      <c r="H34" s="12">
        <f t="shared" si="19"/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12">
        <f t="shared" si="19"/>
        <v>0</v>
      </c>
      <c r="M34" s="12">
        <f t="shared" si="19"/>
        <v>0</v>
      </c>
      <c r="N34" s="12">
        <f t="shared" si="19"/>
        <v>0</v>
      </c>
      <c r="O34" s="11"/>
      <c r="P34" s="8"/>
      <c r="Q34" s="8"/>
      <c r="R34" s="8"/>
      <c r="S34" s="9"/>
    </row>
    <row r="35" spans="1:19" s="6" customFormat="1">
      <c r="A35" s="56">
        <v>27</v>
      </c>
      <c r="B35" s="11" t="s">
        <v>12</v>
      </c>
      <c r="C35" s="12">
        <f t="shared" si="14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30">
      <c r="A36" s="56">
        <v>28</v>
      </c>
      <c r="B36" s="11" t="s">
        <v>73</v>
      </c>
      <c r="C36" s="12">
        <f t="shared" si="14"/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56">
        <v>29</v>
      </c>
      <c r="B37" s="11" t="s">
        <v>13</v>
      </c>
      <c r="C37" s="12">
        <f t="shared" si="14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30">
      <c r="A38" s="56">
        <v>30</v>
      </c>
      <c r="B38" s="11" t="s">
        <v>73</v>
      </c>
      <c r="C38" s="12">
        <f t="shared" si="14"/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56">
        <v>31</v>
      </c>
      <c r="B39" s="11" t="s">
        <v>14</v>
      </c>
      <c r="C39" s="12">
        <f t="shared" si="14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30">
      <c r="A40" s="56">
        <v>32</v>
      </c>
      <c r="B40" s="11" t="s">
        <v>73</v>
      </c>
      <c r="C40" s="12">
        <f t="shared" si="14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90">
      <c r="A41" s="56">
        <v>33</v>
      </c>
      <c r="B41" s="11" t="s">
        <v>34</v>
      </c>
      <c r="C41" s="12">
        <f t="shared" si="14"/>
        <v>66376.2</v>
      </c>
      <c r="D41" s="12">
        <f t="shared" ref="D41:N41" si="20">SUM(D42:D44)</f>
        <v>2857.4</v>
      </c>
      <c r="E41" s="12">
        <f t="shared" si="20"/>
        <v>0</v>
      </c>
      <c r="F41" s="12">
        <f t="shared" si="20"/>
        <v>8956.9</v>
      </c>
      <c r="G41" s="12">
        <f t="shared" si="20"/>
        <v>8652</v>
      </c>
      <c r="H41" s="46">
        <f t="shared" si="20"/>
        <v>6295.7</v>
      </c>
      <c r="I41" s="46">
        <f>SUM(I42:I44)</f>
        <v>6232.5</v>
      </c>
      <c r="J41" s="12">
        <f t="shared" si="20"/>
        <v>6469.3</v>
      </c>
      <c r="K41" s="12">
        <f t="shared" si="20"/>
        <v>6728.1</v>
      </c>
      <c r="L41" s="12">
        <f t="shared" si="20"/>
        <v>6728.1</v>
      </c>
      <c r="M41" s="12">
        <f t="shared" si="20"/>
        <v>6728.1</v>
      </c>
      <c r="N41" s="12">
        <f t="shared" si="20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56">
        <v>34</v>
      </c>
      <c r="B42" s="11" t="s">
        <v>12</v>
      </c>
      <c r="C42" s="12">
        <f t="shared" si="14"/>
        <v>66376.2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56">
        <v>35</v>
      </c>
      <c r="B43" s="11" t="s">
        <v>13</v>
      </c>
      <c r="C43" s="12">
        <f t="shared" si="14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56">
        <v>36</v>
      </c>
      <c r="B44" s="11" t="s">
        <v>14</v>
      </c>
      <c r="C44" s="12">
        <f t="shared" si="14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60">
      <c r="A45" s="56" t="s">
        <v>141</v>
      </c>
      <c r="B45" s="11" t="s">
        <v>101</v>
      </c>
      <c r="C45" s="12">
        <f t="shared" si="14"/>
        <v>100856</v>
      </c>
      <c r="D45" s="15">
        <f t="shared" ref="D45:N45" si="21">SUM(D46:D48)</f>
        <v>0</v>
      </c>
      <c r="E45" s="15">
        <f t="shared" si="21"/>
        <v>0</v>
      </c>
      <c r="F45" s="15">
        <f t="shared" si="21"/>
        <v>0</v>
      </c>
      <c r="G45" s="15">
        <f t="shared" si="21"/>
        <v>13201.2</v>
      </c>
      <c r="H45" s="15">
        <f t="shared" si="21"/>
        <v>16970.8</v>
      </c>
      <c r="I45" s="15">
        <f t="shared" si="21"/>
        <v>11120.7</v>
      </c>
      <c r="J45" s="15">
        <f t="shared" si="21"/>
        <v>11543.3</v>
      </c>
      <c r="K45" s="15">
        <f t="shared" si="21"/>
        <v>12005</v>
      </c>
      <c r="L45" s="15">
        <f t="shared" si="21"/>
        <v>12005</v>
      </c>
      <c r="M45" s="15">
        <f t="shared" si="21"/>
        <v>12005</v>
      </c>
      <c r="N45" s="15">
        <f t="shared" si="21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56" t="s">
        <v>142</v>
      </c>
      <c r="B46" s="11" t="s">
        <v>12</v>
      </c>
      <c r="C46" s="12">
        <f t="shared" si="14"/>
        <v>85770.6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56" t="s">
        <v>143</v>
      </c>
      <c r="B47" s="11" t="s">
        <v>13</v>
      </c>
      <c r="C47" s="12">
        <f t="shared" si="14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56" t="s">
        <v>144</v>
      </c>
      <c r="B48" s="11" t="s">
        <v>14</v>
      </c>
      <c r="C48" s="12">
        <f t="shared" si="14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75">
      <c r="A49" s="56">
        <v>37</v>
      </c>
      <c r="B49" s="11" t="s">
        <v>35</v>
      </c>
      <c r="C49" s="12">
        <f t="shared" si="14"/>
        <v>54.1</v>
      </c>
      <c r="D49" s="12">
        <f t="shared" ref="D49:N49" si="22">SUM(D50:D52)</f>
        <v>0</v>
      </c>
      <c r="E49" s="12">
        <f>SUM(E50:E52)</f>
        <v>0</v>
      </c>
      <c r="F49" s="12">
        <f t="shared" si="22"/>
        <v>54.1</v>
      </c>
      <c r="G49" s="12">
        <f t="shared" si="22"/>
        <v>0</v>
      </c>
      <c r="H49" s="12">
        <f t="shared" si="22"/>
        <v>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1" t="s">
        <v>69</v>
      </c>
      <c r="P49" s="8"/>
      <c r="Q49" s="8"/>
      <c r="R49" s="8"/>
      <c r="S49" s="9"/>
    </row>
    <row r="50" spans="1:19" s="6" customFormat="1">
      <c r="A50" s="56">
        <v>38</v>
      </c>
      <c r="B50" s="11" t="s">
        <v>12</v>
      </c>
      <c r="C50" s="12">
        <f t="shared" si="14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56">
        <v>39</v>
      </c>
      <c r="B51" s="11" t="s">
        <v>13</v>
      </c>
      <c r="C51" s="12">
        <f t="shared" si="14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56">
        <v>40</v>
      </c>
      <c r="B52" s="11" t="s">
        <v>14</v>
      </c>
      <c r="C52" s="12">
        <f t="shared" si="1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90">
      <c r="A53" s="56">
        <v>41</v>
      </c>
      <c r="B53" s="11" t="s">
        <v>36</v>
      </c>
      <c r="C53" s="12">
        <f t="shared" si="14"/>
        <v>18211.699999999997</v>
      </c>
      <c r="D53" s="12">
        <f t="shared" ref="D53:N53" si="23">SUM(D54:D56)</f>
        <v>1375.3</v>
      </c>
      <c r="E53" s="12">
        <f t="shared" si="23"/>
        <v>2162.5</v>
      </c>
      <c r="F53" s="12">
        <f t="shared" si="23"/>
        <v>1833.1</v>
      </c>
      <c r="G53" s="12">
        <f t="shared" si="23"/>
        <v>813</v>
      </c>
      <c r="H53" s="12">
        <f>SUM(H54:H56)</f>
        <v>999.7</v>
      </c>
      <c r="I53" s="46">
        <f t="shared" si="23"/>
        <v>1735.1</v>
      </c>
      <c r="J53" s="12">
        <f t="shared" si="23"/>
        <v>1801</v>
      </c>
      <c r="K53" s="12">
        <f t="shared" si="23"/>
        <v>1873</v>
      </c>
      <c r="L53" s="12">
        <f t="shared" si="23"/>
        <v>1873</v>
      </c>
      <c r="M53" s="12">
        <f t="shared" si="23"/>
        <v>1873</v>
      </c>
      <c r="N53" s="12">
        <f t="shared" si="23"/>
        <v>1873</v>
      </c>
      <c r="O53" s="11" t="s">
        <v>69</v>
      </c>
      <c r="P53" s="8"/>
      <c r="Q53" s="8"/>
      <c r="R53" s="8"/>
      <c r="S53" s="9"/>
    </row>
    <row r="54" spans="1:19" s="6" customFormat="1">
      <c r="A54" s="56">
        <v>42</v>
      </c>
      <c r="B54" s="11" t="s">
        <v>12</v>
      </c>
      <c r="C54" s="12">
        <f t="shared" si="14"/>
        <v>18211.699999999997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</v>
      </c>
      <c r="K54" s="13">
        <v>1873</v>
      </c>
      <c r="L54" s="13">
        <v>1873</v>
      </c>
      <c r="M54" s="13">
        <v>1873</v>
      </c>
      <c r="N54" s="13">
        <v>1873</v>
      </c>
      <c r="O54" s="16"/>
      <c r="P54" s="8"/>
      <c r="Q54" s="8"/>
      <c r="R54" s="8"/>
      <c r="S54" s="9"/>
    </row>
    <row r="55" spans="1:19" s="6" customFormat="1">
      <c r="A55" s="56">
        <v>43</v>
      </c>
      <c r="B55" s="11" t="s">
        <v>13</v>
      </c>
      <c r="C55" s="12">
        <f t="shared" si="14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56">
        <v>44</v>
      </c>
      <c r="B56" s="11" t="s">
        <v>14</v>
      </c>
      <c r="C56" s="12">
        <f t="shared" si="1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75">
      <c r="A57" s="56" t="s">
        <v>145</v>
      </c>
      <c r="B57" s="11" t="s">
        <v>84</v>
      </c>
      <c r="C57" s="12">
        <f t="shared" ref="C57:C60" si="24">SUM(D57:J57)</f>
        <v>189.8</v>
      </c>
      <c r="D57" s="15">
        <f t="shared" ref="D57:N57" si="25">SUM(D58:D60)</f>
        <v>0</v>
      </c>
      <c r="E57" s="15">
        <f t="shared" si="25"/>
        <v>0</v>
      </c>
      <c r="F57" s="15">
        <f t="shared" si="25"/>
        <v>189.8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1" t="s">
        <v>69</v>
      </c>
      <c r="P57" s="8"/>
      <c r="Q57" s="8"/>
      <c r="R57" s="8"/>
      <c r="S57" s="9"/>
    </row>
    <row r="58" spans="1:19" s="6" customFormat="1">
      <c r="A58" s="56" t="s">
        <v>146</v>
      </c>
      <c r="B58" s="11" t="s">
        <v>12</v>
      </c>
      <c r="C58" s="12">
        <f t="shared" si="24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56" t="s">
        <v>147</v>
      </c>
      <c r="B59" s="11" t="s">
        <v>13</v>
      </c>
      <c r="C59" s="12">
        <f t="shared" si="24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56" t="s">
        <v>148</v>
      </c>
      <c r="B60" s="11" t="s">
        <v>14</v>
      </c>
      <c r="C60" s="12">
        <f t="shared" si="24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75">
      <c r="A61" s="56" t="s">
        <v>149</v>
      </c>
      <c r="B61" s="11" t="s">
        <v>87</v>
      </c>
      <c r="C61" s="12">
        <f t="shared" ref="C61:C76" si="26">SUM(D61:N61)</f>
        <v>1571.1</v>
      </c>
      <c r="D61" s="15">
        <f t="shared" ref="D61:N61" si="27">SUM(D62:D64)</f>
        <v>0</v>
      </c>
      <c r="E61" s="15">
        <f t="shared" si="27"/>
        <v>0</v>
      </c>
      <c r="F61" s="15">
        <f t="shared" si="27"/>
        <v>1571.1</v>
      </c>
      <c r="G61" s="15">
        <f t="shared" si="27"/>
        <v>0</v>
      </c>
      <c r="H61" s="15">
        <f t="shared" si="27"/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f t="shared" si="27"/>
        <v>0</v>
      </c>
      <c r="M61" s="15">
        <f t="shared" si="27"/>
        <v>0</v>
      </c>
      <c r="N61" s="15">
        <f t="shared" si="27"/>
        <v>0</v>
      </c>
      <c r="O61" s="11" t="s">
        <v>88</v>
      </c>
      <c r="P61" s="8"/>
      <c r="Q61" s="8"/>
      <c r="R61" s="8"/>
      <c r="S61" s="9"/>
    </row>
    <row r="62" spans="1:19" s="6" customFormat="1">
      <c r="A62" s="56" t="s">
        <v>150</v>
      </c>
      <c r="B62" s="11" t="s">
        <v>12</v>
      </c>
      <c r="C62" s="12">
        <f t="shared" si="26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56" t="s">
        <v>151</v>
      </c>
      <c r="B63" s="11" t="s">
        <v>13</v>
      </c>
      <c r="C63" s="12">
        <f t="shared" si="26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56" t="s">
        <v>152</v>
      </c>
      <c r="B64" s="11" t="s">
        <v>14</v>
      </c>
      <c r="C64" s="12">
        <f t="shared" si="26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75">
      <c r="A65" s="56" t="s">
        <v>207</v>
      </c>
      <c r="B65" s="11" t="s">
        <v>246</v>
      </c>
      <c r="C65" s="12">
        <f t="shared" si="26"/>
        <v>431.79999999999995</v>
      </c>
      <c r="D65" s="15">
        <f t="shared" ref="D65:N65" si="28">SUM(D66:D68)</f>
        <v>0</v>
      </c>
      <c r="E65" s="15">
        <f t="shared" si="28"/>
        <v>0</v>
      </c>
      <c r="F65" s="15">
        <f t="shared" si="28"/>
        <v>0</v>
      </c>
      <c r="G65" s="15">
        <f t="shared" si="28"/>
        <v>0</v>
      </c>
      <c r="H65" s="15">
        <f t="shared" si="28"/>
        <v>0</v>
      </c>
      <c r="I65" s="15">
        <f t="shared" si="28"/>
        <v>228.2</v>
      </c>
      <c r="J65" s="15">
        <f t="shared" si="28"/>
        <v>203.6</v>
      </c>
      <c r="K65" s="15">
        <f t="shared" si="28"/>
        <v>0</v>
      </c>
      <c r="L65" s="15">
        <f t="shared" si="28"/>
        <v>0</v>
      </c>
      <c r="M65" s="15">
        <f t="shared" si="28"/>
        <v>0</v>
      </c>
      <c r="N65" s="15">
        <f t="shared" si="28"/>
        <v>0</v>
      </c>
      <c r="O65" s="54"/>
      <c r="P65" s="8"/>
      <c r="Q65" s="8"/>
      <c r="R65" s="8"/>
      <c r="S65" s="9"/>
    </row>
    <row r="66" spans="1:19" s="6" customFormat="1">
      <c r="A66" s="56" t="s">
        <v>208</v>
      </c>
      <c r="B66" s="11" t="s">
        <v>12</v>
      </c>
      <c r="C66" s="12">
        <f t="shared" si="26"/>
        <v>431.79999999999995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228.2</v>
      </c>
      <c r="J66" s="13">
        <v>203.6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56" t="s">
        <v>209</v>
      </c>
      <c r="B67" s="11" t="s">
        <v>13</v>
      </c>
      <c r="C67" s="12">
        <f t="shared" si="26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56" t="s">
        <v>210</v>
      </c>
      <c r="B68" s="11" t="s">
        <v>14</v>
      </c>
      <c r="C68" s="12">
        <f t="shared" si="26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75">
      <c r="A69" s="56" t="s">
        <v>211</v>
      </c>
      <c r="B69" s="11" t="s">
        <v>247</v>
      </c>
      <c r="C69" s="12">
        <f t="shared" si="26"/>
        <v>81</v>
      </c>
      <c r="D69" s="15">
        <f t="shared" ref="D69:N69" si="29">SUM(D70:D72)</f>
        <v>0</v>
      </c>
      <c r="E69" s="15">
        <f t="shared" si="29"/>
        <v>0</v>
      </c>
      <c r="F69" s="15">
        <f t="shared" si="29"/>
        <v>0</v>
      </c>
      <c r="G69" s="15">
        <f t="shared" si="29"/>
        <v>0</v>
      </c>
      <c r="H69" s="15">
        <f t="shared" si="29"/>
        <v>0</v>
      </c>
      <c r="I69" s="15">
        <f t="shared" si="29"/>
        <v>81</v>
      </c>
      <c r="J69" s="15">
        <f t="shared" si="29"/>
        <v>0</v>
      </c>
      <c r="K69" s="15">
        <f t="shared" si="29"/>
        <v>0</v>
      </c>
      <c r="L69" s="15">
        <f t="shared" si="29"/>
        <v>0</v>
      </c>
      <c r="M69" s="15">
        <f t="shared" si="29"/>
        <v>0</v>
      </c>
      <c r="N69" s="15">
        <f t="shared" si="29"/>
        <v>0</v>
      </c>
      <c r="O69" s="54"/>
      <c r="P69" s="8"/>
      <c r="Q69" s="8"/>
      <c r="R69" s="8"/>
      <c r="S69" s="9"/>
    </row>
    <row r="70" spans="1:19" s="6" customFormat="1">
      <c r="A70" s="56" t="s">
        <v>212</v>
      </c>
      <c r="B70" s="11" t="s">
        <v>12</v>
      </c>
      <c r="C70" s="12">
        <f t="shared" si="26"/>
        <v>81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56" t="s">
        <v>213</v>
      </c>
      <c r="B71" s="11" t="s">
        <v>13</v>
      </c>
      <c r="C71" s="12">
        <f t="shared" si="26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56" t="s">
        <v>214</v>
      </c>
      <c r="B72" s="11" t="s">
        <v>14</v>
      </c>
      <c r="C72" s="12">
        <f t="shared" si="26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56">
        <v>45</v>
      </c>
      <c r="B73" s="11" t="s">
        <v>37</v>
      </c>
      <c r="C73" s="12">
        <f t="shared" si="26"/>
        <v>30832.199999999997</v>
      </c>
      <c r="D73" s="12">
        <f>SUM(D74:D76)</f>
        <v>1470</v>
      </c>
      <c r="E73" s="12">
        <f t="shared" ref="E73:N73" si="30">SUM(E74:E76)</f>
        <v>2126.3000000000002</v>
      </c>
      <c r="F73" s="12">
        <f t="shared" si="30"/>
        <v>2126.1999999999998</v>
      </c>
      <c r="G73" s="12">
        <f t="shared" si="30"/>
        <v>2132.1999999999998</v>
      </c>
      <c r="H73" s="12">
        <f t="shared" si="30"/>
        <v>2503.5</v>
      </c>
      <c r="I73" s="46">
        <f t="shared" si="30"/>
        <v>3221.2</v>
      </c>
      <c r="J73" s="12">
        <f t="shared" si="30"/>
        <v>3343.6</v>
      </c>
      <c r="K73" s="12">
        <f t="shared" si="30"/>
        <v>3477.3</v>
      </c>
      <c r="L73" s="12">
        <f t="shared" si="30"/>
        <v>3477.3</v>
      </c>
      <c r="M73" s="12">
        <f t="shared" si="30"/>
        <v>3477.3</v>
      </c>
      <c r="N73" s="12">
        <f t="shared" si="30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56">
        <v>46</v>
      </c>
      <c r="B74" s="11" t="s">
        <v>12</v>
      </c>
      <c r="C74" s="12">
        <f t="shared" si="26"/>
        <v>30832.199999999997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56">
        <v>47</v>
      </c>
      <c r="B75" s="11" t="s">
        <v>13</v>
      </c>
      <c r="C75" s="12">
        <f t="shared" si="26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56">
        <v>48</v>
      </c>
      <c r="B76" s="11" t="s">
        <v>14</v>
      </c>
      <c r="C76" s="12">
        <f t="shared" si="26"/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5" customFormat="1" ht="31.5" customHeight="1">
      <c r="A77" s="56">
        <v>49</v>
      </c>
      <c r="B77" s="69" t="s">
        <v>29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8"/>
      <c r="Q77" s="8"/>
      <c r="R77" s="8"/>
      <c r="S77" s="9"/>
    </row>
    <row r="78" spans="1:19" s="5" customFormat="1" ht="31.5" customHeight="1">
      <c r="A78" s="56">
        <v>50</v>
      </c>
      <c r="B78" s="11" t="s">
        <v>21</v>
      </c>
      <c r="C78" s="17">
        <f>SUM(D78:N78)</f>
        <v>194906.80000000002</v>
      </c>
      <c r="D78" s="17">
        <f>SUM(D79:D81)</f>
        <v>45711.700000000004</v>
      </c>
      <c r="E78" s="17">
        <f t="shared" ref="E78:N78" si="31">SUM(E79:E81)</f>
        <v>8040.0999999999995</v>
      </c>
      <c r="F78" s="17">
        <f t="shared" si="31"/>
        <v>16523.599999999999</v>
      </c>
      <c r="G78" s="17">
        <f t="shared" si="31"/>
        <v>4219.1000000000004</v>
      </c>
      <c r="H78" s="17">
        <f t="shared" si="31"/>
        <v>67181.700000000012</v>
      </c>
      <c r="I78" s="17">
        <f t="shared" si="31"/>
        <v>43230.6</v>
      </c>
      <c r="J78" s="17">
        <f t="shared" si="31"/>
        <v>2000</v>
      </c>
      <c r="K78" s="17">
        <f t="shared" si="31"/>
        <v>2000</v>
      </c>
      <c r="L78" s="17">
        <f t="shared" si="31"/>
        <v>2000</v>
      </c>
      <c r="M78" s="17">
        <f t="shared" si="31"/>
        <v>2000</v>
      </c>
      <c r="N78" s="17">
        <f t="shared" si="31"/>
        <v>2000</v>
      </c>
      <c r="O78" s="11"/>
      <c r="P78" s="8"/>
      <c r="Q78" s="8"/>
      <c r="R78" s="8"/>
      <c r="S78" s="9"/>
    </row>
    <row r="79" spans="1:19" s="5" customFormat="1">
      <c r="A79" s="56">
        <v>51</v>
      </c>
      <c r="B79" s="11" t="s">
        <v>12</v>
      </c>
      <c r="C79" s="17">
        <f>SUM(D79:N79)</f>
        <v>79640.300000000017</v>
      </c>
      <c r="D79" s="17">
        <f t="shared" ref="D79:N81" si="32">D84+D94</f>
        <v>30985.4</v>
      </c>
      <c r="E79" s="17">
        <f t="shared" si="32"/>
        <v>821.4</v>
      </c>
      <c r="F79" s="17">
        <f t="shared" si="32"/>
        <v>2992.5</v>
      </c>
      <c r="G79" s="17">
        <f t="shared" si="32"/>
        <v>2219.1</v>
      </c>
      <c r="H79" s="17">
        <f t="shared" si="32"/>
        <v>32923.300000000003</v>
      </c>
      <c r="I79" s="47">
        <f t="shared" si="32"/>
        <v>9698.6</v>
      </c>
      <c r="J79" s="17">
        <f t="shared" si="32"/>
        <v>0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32"/>
        <v>0</v>
      </c>
      <c r="O79" s="11"/>
      <c r="P79" s="8"/>
      <c r="Q79" s="8"/>
      <c r="R79" s="8"/>
      <c r="S79" s="9"/>
    </row>
    <row r="80" spans="1:19" s="5" customFormat="1">
      <c r="A80" s="56">
        <v>52</v>
      </c>
      <c r="B80" s="11" t="s">
        <v>13</v>
      </c>
      <c r="C80" s="17">
        <f>SUM(D80:N80)</f>
        <v>8634.7000000000007</v>
      </c>
      <c r="D80" s="17">
        <f t="shared" si="32"/>
        <v>8634.7000000000007</v>
      </c>
      <c r="E80" s="17">
        <f t="shared" si="32"/>
        <v>0</v>
      </c>
      <c r="F80" s="17">
        <f t="shared" si="32"/>
        <v>0</v>
      </c>
      <c r="G80" s="17">
        <f t="shared" si="32"/>
        <v>0</v>
      </c>
      <c r="H80" s="17">
        <f t="shared" si="32"/>
        <v>0</v>
      </c>
      <c r="I80" s="17">
        <f t="shared" si="32"/>
        <v>0</v>
      </c>
      <c r="J80" s="17">
        <f t="shared" si="32"/>
        <v>0</v>
      </c>
      <c r="K80" s="17">
        <f t="shared" si="32"/>
        <v>0</v>
      </c>
      <c r="L80" s="17">
        <f t="shared" si="32"/>
        <v>0</v>
      </c>
      <c r="M80" s="17">
        <f t="shared" si="32"/>
        <v>0</v>
      </c>
      <c r="N80" s="17">
        <f t="shared" si="32"/>
        <v>0</v>
      </c>
      <c r="O80" s="11"/>
      <c r="P80" s="8"/>
      <c r="Q80" s="8"/>
      <c r="R80" s="8"/>
      <c r="S80" s="9"/>
    </row>
    <row r="81" spans="1:19" s="5" customFormat="1">
      <c r="A81" s="56">
        <v>53</v>
      </c>
      <c r="B81" s="11" t="s">
        <v>14</v>
      </c>
      <c r="C81" s="17">
        <f>SUM(D81:N81)</f>
        <v>106631.8</v>
      </c>
      <c r="D81" s="17">
        <f t="shared" si="32"/>
        <v>6091.6</v>
      </c>
      <c r="E81" s="17">
        <f t="shared" si="32"/>
        <v>7218.7</v>
      </c>
      <c r="F81" s="17">
        <f t="shared" si="32"/>
        <v>13531.1</v>
      </c>
      <c r="G81" s="17">
        <f t="shared" si="32"/>
        <v>2000</v>
      </c>
      <c r="H81" s="17">
        <f t="shared" si="32"/>
        <v>34258.400000000001</v>
      </c>
      <c r="I81" s="17">
        <f t="shared" si="32"/>
        <v>33532</v>
      </c>
      <c r="J81" s="17">
        <f t="shared" si="32"/>
        <v>2000</v>
      </c>
      <c r="K81" s="17">
        <f t="shared" si="32"/>
        <v>2000</v>
      </c>
      <c r="L81" s="17">
        <f t="shared" si="32"/>
        <v>2000</v>
      </c>
      <c r="M81" s="17">
        <f t="shared" si="32"/>
        <v>2000</v>
      </c>
      <c r="N81" s="17">
        <f t="shared" si="32"/>
        <v>2000</v>
      </c>
      <c r="O81" s="11"/>
      <c r="P81" s="8"/>
      <c r="Q81" s="8"/>
      <c r="R81" s="8"/>
      <c r="S81" s="9"/>
    </row>
    <row r="82" spans="1:19" s="5" customFormat="1">
      <c r="A82" s="56">
        <v>54</v>
      </c>
      <c r="B82" s="68" t="s">
        <v>17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8"/>
      <c r="Q82" s="8"/>
      <c r="R82" s="8"/>
      <c r="S82" s="9"/>
    </row>
    <row r="83" spans="1:19" s="5" customFormat="1" ht="45">
      <c r="A83" s="56">
        <v>55</v>
      </c>
      <c r="B83" s="11" t="s">
        <v>20</v>
      </c>
      <c r="C83" s="17">
        <f>SUM(D83:N83)</f>
        <v>130110.5</v>
      </c>
      <c r="D83" s="17">
        <f t="shared" ref="D83:N83" si="33">SUM(D84:D86)</f>
        <v>33920.100000000006</v>
      </c>
      <c r="E83" s="17">
        <f t="shared" si="33"/>
        <v>0</v>
      </c>
      <c r="F83" s="17">
        <f t="shared" si="33"/>
        <v>0</v>
      </c>
      <c r="G83" s="17">
        <f t="shared" si="33"/>
        <v>0</v>
      </c>
      <c r="H83" s="17">
        <f t="shared" si="33"/>
        <v>64658.400000000001</v>
      </c>
      <c r="I83" s="17">
        <f t="shared" si="33"/>
        <v>31532</v>
      </c>
      <c r="J83" s="17">
        <f t="shared" si="33"/>
        <v>0</v>
      </c>
      <c r="K83" s="17">
        <f t="shared" si="33"/>
        <v>0</v>
      </c>
      <c r="L83" s="17">
        <f t="shared" si="33"/>
        <v>0</v>
      </c>
      <c r="M83" s="17">
        <f t="shared" si="33"/>
        <v>0</v>
      </c>
      <c r="N83" s="17">
        <f t="shared" si="33"/>
        <v>0</v>
      </c>
      <c r="O83" s="11"/>
      <c r="P83" s="8"/>
      <c r="Q83" s="8"/>
      <c r="R83" s="8"/>
      <c r="S83" s="9"/>
    </row>
    <row r="84" spans="1:19" s="5" customFormat="1">
      <c r="A84" s="56">
        <v>56</v>
      </c>
      <c r="B84" s="11" t="s">
        <v>12</v>
      </c>
      <c r="C84" s="17">
        <f>SUM(D84:N84)</f>
        <v>57685.4</v>
      </c>
      <c r="D84" s="17">
        <v>25285.4</v>
      </c>
      <c r="E84" s="17">
        <v>0</v>
      </c>
      <c r="F84" s="17">
        <v>0</v>
      </c>
      <c r="G84" s="17">
        <v>0</v>
      </c>
      <c r="H84" s="17">
        <v>32400</v>
      </c>
      <c r="I84" s="53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56">
        <v>57</v>
      </c>
      <c r="B85" s="11" t="s">
        <v>13</v>
      </c>
      <c r="C85" s="17">
        <f>SUM(D85:N85)</f>
        <v>8634.7000000000007</v>
      </c>
      <c r="D85" s="17">
        <f>D90</f>
        <v>8634.7000000000007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1"/>
      <c r="P85" s="8"/>
      <c r="Q85" s="8"/>
      <c r="R85" s="8"/>
      <c r="S85" s="9"/>
    </row>
    <row r="86" spans="1:19" s="5" customFormat="1">
      <c r="A86" s="56">
        <v>58</v>
      </c>
      <c r="B86" s="11" t="s">
        <v>14</v>
      </c>
      <c r="C86" s="17">
        <f>SUM(D86:N86)</f>
        <v>63790.400000000001</v>
      </c>
      <c r="D86" s="17">
        <v>0</v>
      </c>
      <c r="E86" s="17">
        <f t="shared" ref="E86:N86" si="34">E91</f>
        <v>0</v>
      </c>
      <c r="F86" s="17">
        <f t="shared" si="34"/>
        <v>0</v>
      </c>
      <c r="G86" s="17">
        <f t="shared" si="34"/>
        <v>0</v>
      </c>
      <c r="H86" s="17">
        <v>32258.400000000001</v>
      </c>
      <c r="I86" s="17">
        <v>31532</v>
      </c>
      <c r="J86" s="17">
        <f t="shared" si="34"/>
        <v>0</v>
      </c>
      <c r="K86" s="17">
        <f t="shared" si="34"/>
        <v>0</v>
      </c>
      <c r="L86" s="17">
        <f t="shared" si="34"/>
        <v>0</v>
      </c>
      <c r="M86" s="17">
        <f t="shared" si="34"/>
        <v>0</v>
      </c>
      <c r="N86" s="17">
        <f t="shared" si="34"/>
        <v>0</v>
      </c>
      <c r="O86" s="11"/>
      <c r="P86" s="8"/>
      <c r="Q86" s="8"/>
      <c r="R86" s="8"/>
      <c r="S86" s="9"/>
    </row>
    <row r="87" spans="1:19" s="5" customFormat="1">
      <c r="A87" s="56">
        <v>59</v>
      </c>
      <c r="B87" s="68" t="s">
        <v>181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8"/>
      <c r="Q87" s="8"/>
      <c r="R87" s="8"/>
      <c r="S87" s="9"/>
    </row>
    <row r="88" spans="1:19" s="5" customFormat="1" ht="45.75" customHeight="1">
      <c r="A88" s="56">
        <v>60</v>
      </c>
      <c r="B88" s="11" t="s">
        <v>19</v>
      </c>
      <c r="C88" s="17">
        <f>SUM(D88:N88)</f>
        <v>66320.100000000006</v>
      </c>
      <c r="D88" s="17">
        <f t="shared" ref="D88:N88" si="35">SUM(D89:D91)</f>
        <v>33920.100000000006</v>
      </c>
      <c r="E88" s="17">
        <f t="shared" si="35"/>
        <v>0</v>
      </c>
      <c r="F88" s="17">
        <f t="shared" si="35"/>
        <v>0</v>
      </c>
      <c r="G88" s="17">
        <f t="shared" si="35"/>
        <v>0</v>
      </c>
      <c r="H88" s="17">
        <f t="shared" si="35"/>
        <v>32400</v>
      </c>
      <c r="I88" s="17">
        <f t="shared" si="35"/>
        <v>0</v>
      </c>
      <c r="J88" s="17">
        <f t="shared" si="35"/>
        <v>0</v>
      </c>
      <c r="K88" s="52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1"/>
      <c r="P88" s="8"/>
      <c r="Q88" s="8"/>
      <c r="R88" s="8"/>
      <c r="S88" s="9"/>
    </row>
    <row r="89" spans="1:19" s="5" customFormat="1">
      <c r="A89" s="56">
        <v>61</v>
      </c>
      <c r="B89" s="11" t="s">
        <v>12</v>
      </c>
      <c r="C89" s="17">
        <f>SUM(D89:N89)</f>
        <v>57685.4</v>
      </c>
      <c r="D89" s="17">
        <f t="shared" ref="D89:I90" si="36">D84</f>
        <v>25285.4</v>
      </c>
      <c r="E89" s="17">
        <f t="shared" si="36"/>
        <v>0</v>
      </c>
      <c r="F89" s="17">
        <f t="shared" si="36"/>
        <v>0</v>
      </c>
      <c r="G89" s="17">
        <f t="shared" si="36"/>
        <v>0</v>
      </c>
      <c r="H89" s="17">
        <v>32400</v>
      </c>
      <c r="I89" s="53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56">
        <v>62</v>
      </c>
      <c r="B90" s="11" t="s">
        <v>13</v>
      </c>
      <c r="C90" s="17">
        <f>SUM(D90:N90)</f>
        <v>8634.7000000000007</v>
      </c>
      <c r="D90" s="17">
        <v>8634.7000000000007</v>
      </c>
      <c r="E90" s="17">
        <f t="shared" si="36"/>
        <v>0</v>
      </c>
      <c r="F90" s="17">
        <f t="shared" si="36"/>
        <v>0</v>
      </c>
      <c r="G90" s="17">
        <f t="shared" si="36"/>
        <v>0</v>
      </c>
      <c r="H90" s="17">
        <f>H85</f>
        <v>0</v>
      </c>
      <c r="I90" s="17">
        <f t="shared" si="36"/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56">
        <v>63</v>
      </c>
      <c r="B91" s="11" t="s">
        <v>14</v>
      </c>
      <c r="C91" s="17">
        <f>SUM(D91:N91)</f>
        <v>0</v>
      </c>
      <c r="D91" s="17">
        <f>D86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1"/>
      <c r="P91" s="8"/>
      <c r="Q91" s="8"/>
      <c r="R91" s="8"/>
      <c r="S91" s="9"/>
    </row>
    <row r="92" spans="1:19" s="5" customFormat="1">
      <c r="A92" s="56">
        <v>64</v>
      </c>
      <c r="B92" s="68" t="s">
        <v>27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8"/>
      <c r="Q92" s="8"/>
      <c r="R92" s="8"/>
      <c r="S92" s="9"/>
    </row>
    <row r="93" spans="1:19" s="5" customFormat="1" ht="45">
      <c r="A93" s="56">
        <v>65</v>
      </c>
      <c r="B93" s="11" t="s">
        <v>22</v>
      </c>
      <c r="C93" s="17">
        <f t="shared" ref="C93:C109" si="37">SUM(D93:N93)</f>
        <v>64796.3</v>
      </c>
      <c r="D93" s="17">
        <f t="shared" ref="D93:N93" si="38">SUM(D94:D96)</f>
        <v>11791.6</v>
      </c>
      <c r="E93" s="17">
        <f t="shared" si="38"/>
        <v>8040.0999999999995</v>
      </c>
      <c r="F93" s="17">
        <f t="shared" si="38"/>
        <v>16523.599999999999</v>
      </c>
      <c r="G93" s="17">
        <f t="shared" si="38"/>
        <v>4219.1000000000004</v>
      </c>
      <c r="H93" s="17">
        <f t="shared" si="38"/>
        <v>2523.3000000000002</v>
      </c>
      <c r="I93" s="17">
        <f t="shared" si="38"/>
        <v>11698.6</v>
      </c>
      <c r="J93" s="17">
        <f t="shared" si="38"/>
        <v>2000</v>
      </c>
      <c r="K93" s="17">
        <f t="shared" si="38"/>
        <v>2000</v>
      </c>
      <c r="L93" s="17">
        <f t="shared" si="38"/>
        <v>2000</v>
      </c>
      <c r="M93" s="17">
        <f t="shared" si="38"/>
        <v>2000</v>
      </c>
      <c r="N93" s="17">
        <f t="shared" si="38"/>
        <v>2000</v>
      </c>
      <c r="O93" s="11"/>
      <c r="P93" s="8"/>
      <c r="Q93" s="8"/>
      <c r="R93" s="8"/>
      <c r="S93" s="9"/>
    </row>
    <row r="94" spans="1:19" s="5" customFormat="1">
      <c r="A94" s="56">
        <v>66</v>
      </c>
      <c r="B94" s="11" t="s">
        <v>12</v>
      </c>
      <c r="C94" s="17">
        <f t="shared" si="37"/>
        <v>21954.9</v>
      </c>
      <c r="D94" s="17">
        <f>D98+D102+D106+D110+D114+D118+D122+D126+D130+D134+D138+D142+D146+D150+D154+D158+D162+D166+D170+D174</f>
        <v>5700</v>
      </c>
      <c r="E94" s="17">
        <f t="shared" ref="D94:H95" si="39">E98+E102+E106+E110+E114+E118+E122+E126+E130+E134+E138+E142+E146+E150+E154+E158+E162+E166+E170+E174</f>
        <v>821.4</v>
      </c>
      <c r="F94" s="17">
        <f t="shared" si="39"/>
        <v>2992.5</v>
      </c>
      <c r="G94" s="17">
        <f>G98+G102+G106+G110+G114+G118+G122+G126+G130+G134+G138+G142+G146+G150+G154+G158+G162+G166+G170+G174</f>
        <v>2219.1</v>
      </c>
      <c r="H94" s="17">
        <f t="shared" ref="H94" si="40">H98+H102+H106+H110+H114+H118+H122+H126+H130+H134+H138+H142+H146+H150+H154+H158+H162+H166+H170+H174</f>
        <v>523.29999999999995</v>
      </c>
      <c r="I94" s="17">
        <f>I98+I102+I106+I110+I114+I118+I122+I126+I130+I134+I138+I142+I146+I150+I154+I158+I162+I166+I170+I174+I178+I182+I186+I190</f>
        <v>9698.6</v>
      </c>
      <c r="J94" s="17">
        <f t="shared" ref="J94:N96" si="41">J98+J102+J106+J110+J114+J118+J122+J126+J130+J134+J138+J142+J146+J150+J154+J158+J162+J166+J170+J174+J178+J182+J186+J190</f>
        <v>0</v>
      </c>
      <c r="K94" s="17">
        <f t="shared" si="41"/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1"/>
      <c r="P94" s="8"/>
      <c r="Q94" s="8"/>
      <c r="R94" s="8"/>
      <c r="S94" s="9"/>
    </row>
    <row r="95" spans="1:19" s="5" customFormat="1">
      <c r="A95" s="56">
        <v>67</v>
      </c>
      <c r="B95" s="11" t="s">
        <v>13</v>
      </c>
      <c r="C95" s="17">
        <f t="shared" si="37"/>
        <v>0</v>
      </c>
      <c r="D95" s="17">
        <f t="shared" si="39"/>
        <v>0</v>
      </c>
      <c r="E95" s="17">
        <f t="shared" si="39"/>
        <v>0</v>
      </c>
      <c r="F95" s="17">
        <f t="shared" si="39"/>
        <v>0</v>
      </c>
      <c r="G95" s="17">
        <f t="shared" si="39"/>
        <v>0</v>
      </c>
      <c r="H95" s="17">
        <f t="shared" si="39"/>
        <v>0</v>
      </c>
      <c r="I95" s="17">
        <f>I99+I103+I107+I111+I115+I119+I123+I127+I131+I135+I139+I143+I147+I151+I155+I159+I163+I167+I171+I175+I179+I183+I187+I191</f>
        <v>0</v>
      </c>
      <c r="J95" s="17">
        <f t="shared" si="41"/>
        <v>0</v>
      </c>
      <c r="K95" s="17">
        <f t="shared" si="41"/>
        <v>0</v>
      </c>
      <c r="L95" s="17">
        <f t="shared" si="41"/>
        <v>0</v>
      </c>
      <c r="M95" s="17">
        <f t="shared" si="41"/>
        <v>0</v>
      </c>
      <c r="N95" s="17">
        <f t="shared" si="41"/>
        <v>0</v>
      </c>
      <c r="O95" s="11"/>
      <c r="P95" s="8"/>
      <c r="Q95" s="8"/>
      <c r="R95" s="8"/>
      <c r="S95" s="9"/>
    </row>
    <row r="96" spans="1:19" s="5" customFormat="1">
      <c r="A96" s="56">
        <v>68</v>
      </c>
      <c r="B96" s="11" t="s">
        <v>14</v>
      </c>
      <c r="C96" s="18">
        <f t="shared" si="37"/>
        <v>42841.4</v>
      </c>
      <c r="D96" s="18">
        <f>D100+D104+D108+D112+D116+D120+D124+D128+D132+D136+D140+D144+D148+D152+D156+D160+D164+D168+D172+D192</f>
        <v>6091.6</v>
      </c>
      <c r="E96" s="18">
        <f>E100+E104+E108+E112+E116+E120+E124+E128+E132+E136+E140+E144+E148+E152+E156+E160+E164+E168+E172+E192</f>
        <v>7218.7</v>
      </c>
      <c r="F96" s="18">
        <f>F100+F104+F108+F112+F116+F120+F124+F128+F132+F136+F140+F144+F148+F152+F156+F160+F164+F168+F172+F192</f>
        <v>13531.1</v>
      </c>
      <c r="G96" s="18">
        <f>G100+G104+G108+G112+G116+G120+G124+G128+G132+G136+G140+G144+G148+G152+G156+G160+G164+G168+G172+G192</f>
        <v>2000</v>
      </c>
      <c r="H96" s="18">
        <f>H100+H104+H108+H112+H116+H120+H124+H128+H132+H136+H140+H144+H148+H152+H156+H160+H164+H168+H172+H192</f>
        <v>2000</v>
      </c>
      <c r="I96" s="18">
        <f>I100+I104+I108+I112+I116+I120+I124+I128+I132+I136+I140+I144+I148+I152+I156+I160+I164+I168+I172+I176+I180+I184+I188+I192</f>
        <v>2000</v>
      </c>
      <c r="J96" s="18">
        <f t="shared" si="41"/>
        <v>2000</v>
      </c>
      <c r="K96" s="18">
        <f t="shared" si="41"/>
        <v>2000</v>
      </c>
      <c r="L96" s="18">
        <f t="shared" si="41"/>
        <v>2000</v>
      </c>
      <c r="M96" s="18">
        <f t="shared" si="41"/>
        <v>2000</v>
      </c>
      <c r="N96" s="18">
        <f t="shared" si="41"/>
        <v>2000</v>
      </c>
      <c r="O96" s="16"/>
      <c r="P96" s="9"/>
      <c r="Q96" s="9"/>
      <c r="R96" s="9"/>
      <c r="S96" s="9"/>
    </row>
    <row r="97" spans="1:19" s="5" customFormat="1" ht="60">
      <c r="A97" s="56">
        <v>69</v>
      </c>
      <c r="B97" s="11" t="s">
        <v>38</v>
      </c>
      <c r="C97" s="18">
        <f t="shared" si="37"/>
        <v>832.5</v>
      </c>
      <c r="D97" s="18">
        <f t="shared" ref="D97:N97" si="42">SUM(D98:D100)</f>
        <v>832.5</v>
      </c>
      <c r="E97" s="18">
        <f t="shared" si="42"/>
        <v>0</v>
      </c>
      <c r="F97" s="18">
        <f t="shared" si="42"/>
        <v>0</v>
      </c>
      <c r="G97" s="18">
        <f t="shared" si="42"/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1" t="s">
        <v>104</v>
      </c>
      <c r="P97" s="9"/>
      <c r="Q97" s="9"/>
      <c r="R97" s="9"/>
      <c r="S97" s="9"/>
    </row>
    <row r="98" spans="1:19" s="5" customFormat="1">
      <c r="A98" s="56">
        <v>70</v>
      </c>
      <c r="B98" s="11" t="s">
        <v>12</v>
      </c>
      <c r="C98" s="18">
        <f t="shared" si="37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56">
        <v>71</v>
      </c>
      <c r="B99" s="11" t="s">
        <v>13</v>
      </c>
      <c r="C99" s="18">
        <f t="shared" si="37"/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>
      <c r="A100" s="56">
        <v>72</v>
      </c>
      <c r="B100" s="11" t="s">
        <v>14</v>
      </c>
      <c r="C100" s="18">
        <f t="shared" si="37"/>
        <v>832.5</v>
      </c>
      <c r="D100" s="18">
        <v>832.5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6"/>
      <c r="P100" s="9"/>
      <c r="Q100" s="9"/>
      <c r="R100" s="9"/>
      <c r="S100" s="9"/>
    </row>
    <row r="101" spans="1:19" s="5" customFormat="1" ht="61.5" customHeight="1">
      <c r="A101" s="56">
        <v>73</v>
      </c>
      <c r="B101" s="11" t="s">
        <v>39</v>
      </c>
      <c r="C101" s="18">
        <f t="shared" si="37"/>
        <v>22000</v>
      </c>
      <c r="D101" s="18">
        <f t="shared" ref="D101:N101" si="43">SUM(D102:D104)</f>
        <v>2000</v>
      </c>
      <c r="E101" s="18">
        <f t="shared" si="43"/>
        <v>2000</v>
      </c>
      <c r="F101" s="18">
        <f t="shared" si="43"/>
        <v>2000</v>
      </c>
      <c r="G101" s="18">
        <f t="shared" si="43"/>
        <v>2000</v>
      </c>
      <c r="H101" s="18">
        <f t="shared" si="43"/>
        <v>2000</v>
      </c>
      <c r="I101" s="18">
        <f t="shared" si="43"/>
        <v>2000</v>
      </c>
      <c r="J101" s="18">
        <f t="shared" si="43"/>
        <v>2000</v>
      </c>
      <c r="K101" s="18">
        <f t="shared" si="43"/>
        <v>2000</v>
      </c>
      <c r="L101" s="18">
        <f t="shared" si="43"/>
        <v>2000</v>
      </c>
      <c r="M101" s="18">
        <f t="shared" si="43"/>
        <v>2000</v>
      </c>
      <c r="N101" s="18">
        <f t="shared" si="43"/>
        <v>2000</v>
      </c>
      <c r="O101" s="19" t="s">
        <v>140</v>
      </c>
      <c r="P101" s="9"/>
      <c r="Q101" s="9"/>
      <c r="R101" s="9"/>
      <c r="S101" s="9"/>
    </row>
    <row r="102" spans="1:19" s="5" customFormat="1">
      <c r="A102" s="56">
        <v>74</v>
      </c>
      <c r="B102" s="11" t="s">
        <v>12</v>
      </c>
      <c r="C102" s="18">
        <f t="shared" si="37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56">
        <v>75</v>
      </c>
      <c r="B103" s="11" t="s">
        <v>13</v>
      </c>
      <c r="C103" s="18">
        <f t="shared" si="37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56">
        <v>76</v>
      </c>
      <c r="B104" s="11" t="s">
        <v>14</v>
      </c>
      <c r="C104" s="18">
        <f t="shared" si="37"/>
        <v>22000</v>
      </c>
      <c r="D104" s="18">
        <v>2000</v>
      </c>
      <c r="E104" s="18">
        <v>2000</v>
      </c>
      <c r="F104" s="18">
        <v>2000</v>
      </c>
      <c r="G104" s="18">
        <v>2000</v>
      </c>
      <c r="H104" s="18">
        <v>2000</v>
      </c>
      <c r="I104" s="18">
        <v>2000</v>
      </c>
      <c r="J104" s="18">
        <v>2000</v>
      </c>
      <c r="K104" s="18">
        <v>2000</v>
      </c>
      <c r="L104" s="18">
        <v>2000</v>
      </c>
      <c r="M104" s="18">
        <v>2000</v>
      </c>
      <c r="N104" s="18">
        <v>2000</v>
      </c>
      <c r="O104" s="16"/>
      <c r="P104" s="9"/>
      <c r="Q104" s="9"/>
      <c r="R104" s="9"/>
      <c r="S104" s="9"/>
    </row>
    <row r="105" spans="1:19" s="5" customFormat="1" ht="90">
      <c r="A105" s="56">
        <v>77</v>
      </c>
      <c r="B105" s="11" t="s">
        <v>80</v>
      </c>
      <c r="C105" s="18">
        <f t="shared" si="37"/>
        <v>2801.6</v>
      </c>
      <c r="D105" s="18">
        <f t="shared" ref="D105:N105" si="44">SUM(D106:D108)</f>
        <v>2500</v>
      </c>
      <c r="E105" s="18">
        <f t="shared" si="44"/>
        <v>257</v>
      </c>
      <c r="F105" s="18">
        <f t="shared" si="44"/>
        <v>44.6</v>
      </c>
      <c r="G105" s="18">
        <f t="shared" si="44"/>
        <v>0</v>
      </c>
      <c r="H105" s="18">
        <f t="shared" si="44"/>
        <v>0</v>
      </c>
      <c r="I105" s="18">
        <f t="shared" si="44"/>
        <v>0</v>
      </c>
      <c r="J105" s="18">
        <f t="shared" si="44"/>
        <v>0</v>
      </c>
      <c r="K105" s="18">
        <f t="shared" si="44"/>
        <v>0</v>
      </c>
      <c r="L105" s="18">
        <f t="shared" si="44"/>
        <v>0</v>
      </c>
      <c r="M105" s="18">
        <f t="shared" si="44"/>
        <v>0</v>
      </c>
      <c r="N105" s="18">
        <f t="shared" si="44"/>
        <v>0</v>
      </c>
      <c r="O105" s="19" t="s">
        <v>105</v>
      </c>
      <c r="P105" s="9"/>
      <c r="Q105" s="9"/>
      <c r="R105" s="9"/>
      <c r="S105" s="9"/>
    </row>
    <row r="106" spans="1:19" s="5" customFormat="1">
      <c r="A106" s="56">
        <v>78</v>
      </c>
      <c r="B106" s="11" t="s">
        <v>12</v>
      </c>
      <c r="C106" s="18">
        <f t="shared" si="37"/>
        <v>2801.6</v>
      </c>
      <c r="D106" s="18">
        <v>2500</v>
      </c>
      <c r="E106" s="18">
        <v>257</v>
      </c>
      <c r="F106" s="18">
        <v>44.6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56">
        <v>79</v>
      </c>
      <c r="B107" s="11" t="s">
        <v>13</v>
      </c>
      <c r="C107" s="18">
        <f t="shared" si="37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56">
        <v>80</v>
      </c>
      <c r="B108" s="11" t="s">
        <v>14</v>
      </c>
      <c r="C108" s="18">
        <f t="shared" si="37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6"/>
      <c r="P108" s="9"/>
      <c r="Q108" s="9"/>
      <c r="R108" s="9"/>
      <c r="S108" s="9"/>
    </row>
    <row r="109" spans="1:19" s="5" customFormat="1" ht="105">
      <c r="A109" s="56" t="s">
        <v>153</v>
      </c>
      <c r="B109" s="11" t="s">
        <v>97</v>
      </c>
      <c r="C109" s="18">
        <f t="shared" si="37"/>
        <v>289</v>
      </c>
      <c r="D109" s="18">
        <f t="shared" ref="D109:N109" si="45">SUM(D110:D112)</f>
        <v>0</v>
      </c>
      <c r="E109" s="18">
        <f t="shared" si="45"/>
        <v>0</v>
      </c>
      <c r="F109" s="18">
        <f t="shared" si="45"/>
        <v>0</v>
      </c>
      <c r="G109" s="18">
        <f t="shared" si="45"/>
        <v>0</v>
      </c>
      <c r="H109" s="18">
        <f t="shared" si="45"/>
        <v>0</v>
      </c>
      <c r="I109" s="18">
        <f t="shared" si="45"/>
        <v>289</v>
      </c>
      <c r="J109" s="18">
        <f t="shared" si="45"/>
        <v>0</v>
      </c>
      <c r="K109" s="18">
        <f t="shared" si="45"/>
        <v>0</v>
      </c>
      <c r="L109" s="18">
        <f t="shared" si="45"/>
        <v>0</v>
      </c>
      <c r="M109" s="18">
        <f t="shared" si="45"/>
        <v>0</v>
      </c>
      <c r="N109" s="18">
        <f t="shared" si="45"/>
        <v>0</v>
      </c>
      <c r="O109" s="19" t="s">
        <v>106</v>
      </c>
      <c r="P109" s="9"/>
      <c r="Q109" s="9"/>
      <c r="R109" s="9"/>
      <c r="S109" s="9"/>
    </row>
    <row r="110" spans="1:19" s="5" customFormat="1">
      <c r="A110" s="56" t="s">
        <v>154</v>
      </c>
      <c r="B110" s="11" t="s">
        <v>12</v>
      </c>
      <c r="C110" s="18">
        <f t="shared" ref="C110:C127" si="46">SUM(D110:N110)</f>
        <v>289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289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56" t="s">
        <v>155</v>
      </c>
      <c r="B111" s="11" t="s">
        <v>13</v>
      </c>
      <c r="C111" s="18">
        <f t="shared" si="46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56" t="s">
        <v>156</v>
      </c>
      <c r="B112" s="11" t="s">
        <v>14</v>
      </c>
      <c r="C112" s="18">
        <f t="shared" si="46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60">
      <c r="A113" s="56">
        <v>81</v>
      </c>
      <c r="B113" s="11" t="s">
        <v>40</v>
      </c>
      <c r="C113" s="17">
        <f t="shared" si="46"/>
        <v>1750</v>
      </c>
      <c r="D113" s="17">
        <f t="shared" ref="D113:N113" si="47">SUM(D114:D116)</f>
        <v>1750</v>
      </c>
      <c r="E113" s="17">
        <f t="shared" si="47"/>
        <v>0</v>
      </c>
      <c r="F113" s="17">
        <f t="shared" si="47"/>
        <v>0</v>
      </c>
      <c r="G113" s="17">
        <f t="shared" si="47"/>
        <v>0</v>
      </c>
      <c r="H113" s="17">
        <f t="shared" si="47"/>
        <v>0</v>
      </c>
      <c r="I113" s="17">
        <f t="shared" si="47"/>
        <v>0</v>
      </c>
      <c r="J113" s="17">
        <f t="shared" si="47"/>
        <v>0</v>
      </c>
      <c r="K113" s="17">
        <f t="shared" si="47"/>
        <v>0</v>
      </c>
      <c r="L113" s="17">
        <f t="shared" si="47"/>
        <v>0</v>
      </c>
      <c r="M113" s="17">
        <f t="shared" si="47"/>
        <v>0</v>
      </c>
      <c r="N113" s="17">
        <f t="shared" si="47"/>
        <v>0</v>
      </c>
      <c r="O113" s="19" t="s">
        <v>139</v>
      </c>
      <c r="P113" s="9"/>
      <c r="Q113" s="9"/>
      <c r="R113" s="9"/>
      <c r="S113" s="9"/>
    </row>
    <row r="114" spans="1:19" s="5" customFormat="1">
      <c r="A114" s="56">
        <v>82</v>
      </c>
      <c r="B114" s="11" t="s">
        <v>12</v>
      </c>
      <c r="C114" s="17">
        <f t="shared" si="46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56">
        <v>83</v>
      </c>
      <c r="B115" s="11" t="s">
        <v>13</v>
      </c>
      <c r="C115" s="17">
        <f t="shared" si="46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>
      <c r="A116" s="56">
        <v>84</v>
      </c>
      <c r="B116" s="11" t="s">
        <v>14</v>
      </c>
      <c r="C116" s="17">
        <f t="shared" si="46"/>
        <v>1750</v>
      </c>
      <c r="D116" s="17">
        <v>1750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9"/>
      <c r="Q116" s="9"/>
      <c r="R116" s="9"/>
      <c r="S116" s="9"/>
    </row>
    <row r="117" spans="1:19" s="5" customFormat="1" ht="90">
      <c r="A117" s="56">
        <v>85</v>
      </c>
      <c r="B117" s="11" t="s">
        <v>81</v>
      </c>
      <c r="C117" s="17">
        <f t="shared" si="46"/>
        <v>3418.4</v>
      </c>
      <c r="D117" s="17">
        <f t="shared" ref="D117:N117" si="48">SUM(D118:D120)</f>
        <v>0</v>
      </c>
      <c r="E117" s="17">
        <f t="shared" si="48"/>
        <v>0</v>
      </c>
      <c r="F117" s="17">
        <f t="shared" si="48"/>
        <v>1633.5</v>
      </c>
      <c r="G117" s="17">
        <f t="shared" si="48"/>
        <v>1784.9</v>
      </c>
      <c r="H117" s="17">
        <f t="shared" si="48"/>
        <v>0</v>
      </c>
      <c r="I117" s="17">
        <f t="shared" si="48"/>
        <v>0</v>
      </c>
      <c r="J117" s="17">
        <f t="shared" si="48"/>
        <v>0</v>
      </c>
      <c r="K117" s="17">
        <f t="shared" si="48"/>
        <v>0</v>
      </c>
      <c r="L117" s="17">
        <f t="shared" si="48"/>
        <v>0</v>
      </c>
      <c r="M117" s="17">
        <f t="shared" si="48"/>
        <v>0</v>
      </c>
      <c r="N117" s="17">
        <f t="shared" si="48"/>
        <v>0</v>
      </c>
      <c r="O117" s="11" t="s">
        <v>138</v>
      </c>
      <c r="P117" s="9"/>
      <c r="Q117" s="9"/>
      <c r="R117" s="9"/>
      <c r="S117" s="9"/>
    </row>
    <row r="118" spans="1:19" s="5" customFormat="1">
      <c r="A118" s="56">
        <v>86</v>
      </c>
      <c r="B118" s="11" t="s">
        <v>12</v>
      </c>
      <c r="C118" s="17">
        <f t="shared" si="46"/>
        <v>3418.4</v>
      </c>
      <c r="D118" s="17">
        <v>0</v>
      </c>
      <c r="E118" s="17">
        <v>0</v>
      </c>
      <c r="F118" s="17">
        <v>1633.5</v>
      </c>
      <c r="G118" s="17">
        <v>1784.9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56">
        <v>87</v>
      </c>
      <c r="B119" s="11" t="s">
        <v>13</v>
      </c>
      <c r="C119" s="17">
        <f t="shared" si="46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56">
        <v>88</v>
      </c>
      <c r="B120" s="11" t="s">
        <v>14</v>
      </c>
      <c r="C120" s="17">
        <f t="shared" si="46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75">
      <c r="A121" s="56">
        <v>89</v>
      </c>
      <c r="B121" s="11" t="s">
        <v>41</v>
      </c>
      <c r="C121" s="17">
        <f t="shared" si="46"/>
        <v>0</v>
      </c>
      <c r="D121" s="17">
        <f t="shared" ref="D121:N121" si="49">SUM(D122:D124)</f>
        <v>0</v>
      </c>
      <c r="E121" s="17">
        <f t="shared" si="49"/>
        <v>0</v>
      </c>
      <c r="F121" s="17">
        <f t="shared" si="49"/>
        <v>0</v>
      </c>
      <c r="G121" s="17">
        <f t="shared" si="49"/>
        <v>0</v>
      </c>
      <c r="H121" s="17">
        <f t="shared" si="49"/>
        <v>0</v>
      </c>
      <c r="I121" s="17">
        <f t="shared" si="49"/>
        <v>0</v>
      </c>
      <c r="J121" s="17">
        <f t="shared" si="49"/>
        <v>0</v>
      </c>
      <c r="K121" s="17">
        <f t="shared" si="49"/>
        <v>0</v>
      </c>
      <c r="L121" s="17">
        <f t="shared" si="49"/>
        <v>0</v>
      </c>
      <c r="M121" s="17">
        <f t="shared" si="49"/>
        <v>0</v>
      </c>
      <c r="N121" s="17">
        <f t="shared" si="49"/>
        <v>0</v>
      </c>
      <c r="O121" s="11" t="s">
        <v>137</v>
      </c>
      <c r="P121" s="9"/>
      <c r="Q121" s="9"/>
      <c r="R121" s="9"/>
      <c r="S121" s="9"/>
    </row>
    <row r="122" spans="1:19" s="5" customFormat="1">
      <c r="A122" s="56">
        <v>90</v>
      </c>
      <c r="B122" s="11" t="s">
        <v>12</v>
      </c>
      <c r="C122" s="17">
        <f t="shared" si="46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56">
        <v>91</v>
      </c>
      <c r="B123" s="11" t="s">
        <v>13</v>
      </c>
      <c r="C123" s="17">
        <f t="shared" si="46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56">
        <v>92</v>
      </c>
      <c r="B124" s="11" t="s">
        <v>14</v>
      </c>
      <c r="C124" s="17">
        <f t="shared" si="46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3" customFormat="1" ht="90.75" customHeight="1">
      <c r="A125" s="56">
        <v>93</v>
      </c>
      <c r="B125" s="11" t="s">
        <v>48</v>
      </c>
      <c r="C125" s="18">
        <f t="shared" si="46"/>
        <v>2690</v>
      </c>
      <c r="D125" s="18">
        <f t="shared" ref="D125:N125" si="50">SUM(D126:D128)</f>
        <v>2500</v>
      </c>
      <c r="E125" s="18">
        <v>190</v>
      </c>
      <c r="F125" s="18">
        <f t="shared" si="50"/>
        <v>0</v>
      </c>
      <c r="G125" s="18">
        <f>SUM(G126:G128)</f>
        <v>0</v>
      </c>
      <c r="H125" s="18">
        <f t="shared" si="50"/>
        <v>0</v>
      </c>
      <c r="I125" s="18">
        <f t="shared" si="50"/>
        <v>0</v>
      </c>
      <c r="J125" s="18">
        <f t="shared" si="50"/>
        <v>0</v>
      </c>
      <c r="K125" s="18">
        <f t="shared" si="50"/>
        <v>0</v>
      </c>
      <c r="L125" s="18">
        <f t="shared" si="50"/>
        <v>0</v>
      </c>
      <c r="M125" s="18">
        <f t="shared" si="50"/>
        <v>0</v>
      </c>
      <c r="N125" s="18">
        <f t="shared" si="50"/>
        <v>0</v>
      </c>
      <c r="O125" s="19" t="s">
        <v>107</v>
      </c>
      <c r="P125" s="9"/>
      <c r="Q125" s="9"/>
      <c r="R125" s="9"/>
      <c r="S125" s="9"/>
    </row>
    <row r="126" spans="1:19" s="3" customFormat="1">
      <c r="A126" s="56">
        <v>94</v>
      </c>
      <c r="B126" s="11" t="s">
        <v>12</v>
      </c>
      <c r="C126" s="18">
        <f t="shared" si="46"/>
        <v>2690</v>
      </c>
      <c r="D126" s="18">
        <v>2500</v>
      </c>
      <c r="E126" s="18">
        <v>190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56">
        <v>95</v>
      </c>
      <c r="B127" s="11" t="s">
        <v>13</v>
      </c>
      <c r="C127" s="18">
        <f t="shared" si="46"/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>
      <c r="A128" s="56">
        <v>96</v>
      </c>
      <c r="B128" s="11" t="s">
        <v>14</v>
      </c>
      <c r="C128" s="18">
        <f>SUM(D128:N128)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/>
      <c r="P128" s="9"/>
      <c r="Q128" s="9"/>
      <c r="R128" s="9"/>
      <c r="S128" s="9"/>
    </row>
    <row r="129" spans="1:19" s="3" customFormat="1" ht="61.5" customHeight="1">
      <c r="A129" s="56">
        <v>97</v>
      </c>
      <c r="B129" s="11" t="s">
        <v>191</v>
      </c>
      <c r="C129" s="18">
        <f t="shared" ref="C129:C209" si="51">SUM(D129:N129)</f>
        <v>7802.1999999999989</v>
      </c>
      <c r="D129" s="18">
        <f t="shared" ref="D129:N129" si="52">SUM(D130:D132)</f>
        <v>2209.1</v>
      </c>
      <c r="E129" s="18">
        <f t="shared" si="52"/>
        <v>5593.0999999999995</v>
      </c>
      <c r="F129" s="18">
        <f t="shared" si="52"/>
        <v>0</v>
      </c>
      <c r="G129" s="18">
        <f t="shared" si="52"/>
        <v>0</v>
      </c>
      <c r="H129" s="18">
        <f t="shared" si="52"/>
        <v>0</v>
      </c>
      <c r="I129" s="18">
        <f t="shared" si="52"/>
        <v>0</v>
      </c>
      <c r="J129" s="18">
        <f t="shared" si="52"/>
        <v>0</v>
      </c>
      <c r="K129" s="18">
        <f t="shared" si="52"/>
        <v>0</v>
      </c>
      <c r="L129" s="18">
        <f t="shared" si="52"/>
        <v>0</v>
      </c>
      <c r="M129" s="18">
        <f t="shared" si="52"/>
        <v>0</v>
      </c>
      <c r="N129" s="18">
        <f t="shared" si="52"/>
        <v>0</v>
      </c>
      <c r="O129" s="19" t="s">
        <v>136</v>
      </c>
      <c r="P129" s="9"/>
      <c r="Q129" s="9"/>
      <c r="R129" s="9"/>
      <c r="S129" s="9"/>
    </row>
    <row r="130" spans="1:19" s="3" customFormat="1">
      <c r="A130" s="56">
        <v>98</v>
      </c>
      <c r="B130" s="11" t="s">
        <v>12</v>
      </c>
      <c r="C130" s="18">
        <f t="shared" si="51"/>
        <v>1074.4000000000001</v>
      </c>
      <c r="D130" s="18">
        <v>700</v>
      </c>
      <c r="E130" s="18">
        <v>374.4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 t="s">
        <v>90</v>
      </c>
      <c r="Q130" s="9"/>
      <c r="R130" s="9"/>
      <c r="S130" s="9"/>
    </row>
    <row r="131" spans="1:19" s="3" customFormat="1">
      <c r="A131" s="56">
        <v>99</v>
      </c>
      <c r="B131" s="11" t="s">
        <v>13</v>
      </c>
      <c r="C131" s="18">
        <f t="shared" si="51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56">
        <v>100</v>
      </c>
      <c r="B132" s="11" t="s">
        <v>14</v>
      </c>
      <c r="C132" s="18">
        <f t="shared" si="51"/>
        <v>6727.7999999999993</v>
      </c>
      <c r="D132" s="18">
        <v>1509.1</v>
      </c>
      <c r="E132" s="18">
        <v>5218.7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0">
      <c r="A133" s="56">
        <v>101</v>
      </c>
      <c r="B133" s="11" t="s">
        <v>42</v>
      </c>
      <c r="C133" s="18">
        <f t="shared" si="51"/>
        <v>0</v>
      </c>
      <c r="D133" s="18">
        <f t="shared" ref="D133:N133" si="53">SUM(D134:D136)</f>
        <v>0</v>
      </c>
      <c r="E133" s="18">
        <f t="shared" si="53"/>
        <v>0</v>
      </c>
      <c r="F133" s="18">
        <f t="shared" si="53"/>
        <v>0</v>
      </c>
      <c r="G133" s="18">
        <f t="shared" si="53"/>
        <v>0</v>
      </c>
      <c r="H133" s="18">
        <f t="shared" si="53"/>
        <v>0</v>
      </c>
      <c r="I133" s="18">
        <f t="shared" si="53"/>
        <v>0</v>
      </c>
      <c r="J133" s="18">
        <f t="shared" si="53"/>
        <v>0</v>
      </c>
      <c r="K133" s="18">
        <f t="shared" si="53"/>
        <v>0</v>
      </c>
      <c r="L133" s="18">
        <f t="shared" si="53"/>
        <v>0</v>
      </c>
      <c r="M133" s="18">
        <f t="shared" si="53"/>
        <v>0</v>
      </c>
      <c r="N133" s="18">
        <f t="shared" si="53"/>
        <v>0</v>
      </c>
      <c r="O133" s="19" t="s">
        <v>135</v>
      </c>
      <c r="P133" s="9"/>
      <c r="Q133" s="9"/>
      <c r="R133" s="9"/>
      <c r="S133" s="9"/>
    </row>
    <row r="134" spans="1:19" s="3" customFormat="1">
      <c r="A134" s="56">
        <v>102</v>
      </c>
      <c r="B134" s="11" t="s">
        <v>12</v>
      </c>
      <c r="C134" s="18">
        <f t="shared" si="51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56">
        <v>103</v>
      </c>
      <c r="B135" s="11" t="s">
        <v>13</v>
      </c>
      <c r="C135" s="18">
        <f t="shared" si="51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56">
        <v>104</v>
      </c>
      <c r="B136" s="11" t="s">
        <v>14</v>
      </c>
      <c r="C136" s="18">
        <f t="shared" si="51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90">
      <c r="A137" s="56">
        <v>105</v>
      </c>
      <c r="B137" s="11" t="s">
        <v>43</v>
      </c>
      <c r="C137" s="18">
        <f t="shared" si="51"/>
        <v>0</v>
      </c>
      <c r="D137" s="18">
        <f t="shared" ref="D137:N137" si="54">SUM(D138:D140)</f>
        <v>0</v>
      </c>
      <c r="E137" s="18">
        <f t="shared" si="54"/>
        <v>0</v>
      </c>
      <c r="F137" s="18">
        <f t="shared" si="54"/>
        <v>0</v>
      </c>
      <c r="G137" s="18">
        <f t="shared" si="54"/>
        <v>0</v>
      </c>
      <c r="H137" s="18">
        <f t="shared" si="54"/>
        <v>0</v>
      </c>
      <c r="I137" s="18">
        <f t="shared" si="54"/>
        <v>0</v>
      </c>
      <c r="J137" s="18">
        <f t="shared" si="54"/>
        <v>0</v>
      </c>
      <c r="K137" s="18">
        <f t="shared" si="54"/>
        <v>0</v>
      </c>
      <c r="L137" s="18">
        <f t="shared" si="54"/>
        <v>0</v>
      </c>
      <c r="M137" s="18">
        <f t="shared" si="54"/>
        <v>0</v>
      </c>
      <c r="N137" s="18">
        <f t="shared" si="54"/>
        <v>0</v>
      </c>
      <c r="O137" s="11" t="s">
        <v>108</v>
      </c>
      <c r="P137" s="9"/>
      <c r="Q137" s="9"/>
      <c r="R137" s="9"/>
      <c r="S137" s="9"/>
    </row>
    <row r="138" spans="1:19" s="3" customFormat="1">
      <c r="A138" s="56">
        <v>106</v>
      </c>
      <c r="B138" s="11" t="s">
        <v>12</v>
      </c>
      <c r="C138" s="18">
        <f t="shared" si="51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56">
        <v>107</v>
      </c>
      <c r="B139" s="11" t="s">
        <v>13</v>
      </c>
      <c r="C139" s="18">
        <f t="shared" si="51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56">
        <v>108</v>
      </c>
      <c r="B140" s="11" t="s">
        <v>14</v>
      </c>
      <c r="C140" s="18">
        <f t="shared" si="51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75">
      <c r="A141" s="56">
        <v>109</v>
      </c>
      <c r="B141" s="11" t="s">
        <v>44</v>
      </c>
      <c r="C141" s="18">
        <f t="shared" si="51"/>
        <v>11531.1</v>
      </c>
      <c r="D141" s="18">
        <f t="shared" ref="D141:N141" si="55">SUM(D142:D144)</f>
        <v>0</v>
      </c>
      <c r="E141" s="18">
        <f t="shared" si="55"/>
        <v>0</v>
      </c>
      <c r="F141" s="18">
        <f t="shared" si="55"/>
        <v>11531.1</v>
      </c>
      <c r="G141" s="18">
        <f t="shared" si="55"/>
        <v>0</v>
      </c>
      <c r="H141" s="18">
        <f t="shared" si="55"/>
        <v>0</v>
      </c>
      <c r="I141" s="18">
        <f t="shared" si="55"/>
        <v>0</v>
      </c>
      <c r="J141" s="18">
        <f t="shared" si="55"/>
        <v>0</v>
      </c>
      <c r="K141" s="18">
        <f t="shared" si="55"/>
        <v>0</v>
      </c>
      <c r="L141" s="18">
        <f t="shared" si="55"/>
        <v>0</v>
      </c>
      <c r="M141" s="18">
        <f t="shared" si="55"/>
        <v>0</v>
      </c>
      <c r="N141" s="18">
        <f t="shared" si="55"/>
        <v>0</v>
      </c>
      <c r="O141" s="11" t="s">
        <v>109</v>
      </c>
      <c r="P141" s="9"/>
      <c r="Q141" s="9"/>
      <c r="R141" s="9"/>
      <c r="S141" s="9"/>
    </row>
    <row r="142" spans="1:19" s="3" customFormat="1">
      <c r="A142" s="56">
        <v>110</v>
      </c>
      <c r="B142" s="11" t="s">
        <v>12</v>
      </c>
      <c r="C142" s="18">
        <f t="shared" si="51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56">
        <v>111</v>
      </c>
      <c r="B143" s="11" t="s">
        <v>13</v>
      </c>
      <c r="C143" s="18">
        <f t="shared" si="51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56">
        <v>112</v>
      </c>
      <c r="B144" s="11" t="s">
        <v>14</v>
      </c>
      <c r="C144" s="18">
        <f t="shared" si="51"/>
        <v>11531.1</v>
      </c>
      <c r="D144" s="18">
        <v>0</v>
      </c>
      <c r="E144" s="18">
        <v>0</v>
      </c>
      <c r="F144" s="18">
        <v>11531.1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90">
      <c r="A145" s="56">
        <v>113</v>
      </c>
      <c r="B145" s="11" t="s">
        <v>49</v>
      </c>
      <c r="C145" s="18">
        <f t="shared" si="51"/>
        <v>0</v>
      </c>
      <c r="D145" s="18">
        <f t="shared" ref="D145:N145" si="56">SUM(D146:D148)</f>
        <v>0</v>
      </c>
      <c r="E145" s="18">
        <f t="shared" si="56"/>
        <v>0</v>
      </c>
      <c r="F145" s="18">
        <f t="shared" si="56"/>
        <v>0</v>
      </c>
      <c r="G145" s="18">
        <f t="shared" si="56"/>
        <v>0</v>
      </c>
      <c r="H145" s="18">
        <f t="shared" si="56"/>
        <v>0</v>
      </c>
      <c r="I145" s="18">
        <f t="shared" si="56"/>
        <v>0</v>
      </c>
      <c r="J145" s="18">
        <f t="shared" si="56"/>
        <v>0</v>
      </c>
      <c r="K145" s="18">
        <f t="shared" si="56"/>
        <v>0</v>
      </c>
      <c r="L145" s="18">
        <f t="shared" si="56"/>
        <v>0</v>
      </c>
      <c r="M145" s="18">
        <f t="shared" si="56"/>
        <v>0</v>
      </c>
      <c r="N145" s="18">
        <f t="shared" si="56"/>
        <v>0</v>
      </c>
      <c r="O145" s="16"/>
      <c r="P145" s="9"/>
      <c r="Q145" s="9"/>
      <c r="R145" s="9"/>
      <c r="S145" s="9"/>
    </row>
    <row r="146" spans="1:19" s="3" customFormat="1">
      <c r="A146" s="56">
        <v>114</v>
      </c>
      <c r="B146" s="11" t="s">
        <v>12</v>
      </c>
      <c r="C146" s="18">
        <f t="shared" si="51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56">
        <v>115</v>
      </c>
      <c r="B147" s="11" t="s">
        <v>13</v>
      </c>
      <c r="C147" s="18">
        <f t="shared" si="51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56">
        <v>116</v>
      </c>
      <c r="B148" s="11" t="s">
        <v>14</v>
      </c>
      <c r="C148" s="18">
        <f t="shared" si="51"/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59.25" customHeight="1">
      <c r="A149" s="56">
        <v>117</v>
      </c>
      <c r="B149" s="11" t="s">
        <v>100</v>
      </c>
      <c r="C149" s="18">
        <f t="shared" si="51"/>
        <v>0</v>
      </c>
      <c r="D149" s="18">
        <f t="shared" ref="D149:N149" si="57">SUM(D150:D152)</f>
        <v>0</v>
      </c>
      <c r="E149" s="18">
        <f t="shared" si="57"/>
        <v>0</v>
      </c>
      <c r="F149" s="18">
        <f t="shared" si="57"/>
        <v>0</v>
      </c>
      <c r="G149" s="18">
        <f t="shared" si="57"/>
        <v>0</v>
      </c>
      <c r="H149" s="18">
        <f t="shared" si="57"/>
        <v>0</v>
      </c>
      <c r="I149" s="18">
        <f t="shared" si="57"/>
        <v>0</v>
      </c>
      <c r="J149" s="18">
        <f t="shared" si="57"/>
        <v>0</v>
      </c>
      <c r="K149" s="18">
        <f t="shared" si="57"/>
        <v>0</v>
      </c>
      <c r="L149" s="18">
        <f t="shared" si="57"/>
        <v>0</v>
      </c>
      <c r="M149" s="18">
        <f t="shared" si="57"/>
        <v>0</v>
      </c>
      <c r="N149" s="18">
        <f t="shared" si="57"/>
        <v>0</v>
      </c>
      <c r="O149" s="11" t="s">
        <v>121</v>
      </c>
      <c r="P149" s="9"/>
      <c r="Q149" s="9"/>
      <c r="R149" s="9"/>
      <c r="S149" s="9"/>
    </row>
    <row r="150" spans="1:19" s="3" customFormat="1">
      <c r="A150" s="56">
        <v>118</v>
      </c>
      <c r="B150" s="11" t="s">
        <v>12</v>
      </c>
      <c r="C150" s="18">
        <f t="shared" si="51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56">
        <v>119</v>
      </c>
      <c r="B151" s="11" t="s">
        <v>13</v>
      </c>
      <c r="C151" s="18">
        <f t="shared" si="51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56">
        <v>120</v>
      </c>
      <c r="B152" s="11" t="s">
        <v>14</v>
      </c>
      <c r="C152" s="18">
        <f t="shared" si="51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105">
      <c r="A153" s="56">
        <v>121</v>
      </c>
      <c r="B153" s="11" t="s">
        <v>99</v>
      </c>
      <c r="C153" s="18">
        <f t="shared" si="51"/>
        <v>1314.4</v>
      </c>
      <c r="D153" s="18">
        <f t="shared" ref="D153:N153" si="58">SUM(D154:D156)</f>
        <v>0</v>
      </c>
      <c r="E153" s="18">
        <f t="shared" si="58"/>
        <v>0</v>
      </c>
      <c r="F153" s="18">
        <f t="shared" si="58"/>
        <v>1314.4</v>
      </c>
      <c r="G153" s="18">
        <f t="shared" si="58"/>
        <v>0</v>
      </c>
      <c r="H153" s="18">
        <f t="shared" si="58"/>
        <v>0</v>
      </c>
      <c r="I153" s="18">
        <f t="shared" si="58"/>
        <v>0</v>
      </c>
      <c r="J153" s="18">
        <f t="shared" si="58"/>
        <v>0</v>
      </c>
      <c r="K153" s="18">
        <f t="shared" si="58"/>
        <v>0</v>
      </c>
      <c r="L153" s="18">
        <f t="shared" si="58"/>
        <v>0</v>
      </c>
      <c r="M153" s="18">
        <f t="shared" si="58"/>
        <v>0</v>
      </c>
      <c r="N153" s="18">
        <f t="shared" si="58"/>
        <v>0</v>
      </c>
      <c r="O153" s="11" t="s">
        <v>110</v>
      </c>
      <c r="P153" s="9"/>
      <c r="Q153" s="9"/>
      <c r="R153" s="9"/>
      <c r="S153" s="9"/>
    </row>
    <row r="154" spans="1:19" s="3" customFormat="1">
      <c r="A154" s="56">
        <v>122</v>
      </c>
      <c r="B154" s="11" t="s">
        <v>12</v>
      </c>
      <c r="C154" s="18">
        <f t="shared" si="51"/>
        <v>1314.4</v>
      </c>
      <c r="D154" s="18">
        <v>0</v>
      </c>
      <c r="E154" s="18">
        <v>0</v>
      </c>
      <c r="F154" s="18">
        <v>1314.4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56">
        <v>123</v>
      </c>
      <c r="B155" s="11" t="s">
        <v>13</v>
      </c>
      <c r="C155" s="18">
        <f t="shared" si="51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56">
        <v>124</v>
      </c>
      <c r="B156" s="11" t="s">
        <v>14</v>
      </c>
      <c r="C156" s="18">
        <f t="shared" si="51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60">
      <c r="A157" s="56" t="s">
        <v>157</v>
      </c>
      <c r="B157" s="11" t="s">
        <v>98</v>
      </c>
      <c r="C157" s="18">
        <f t="shared" si="51"/>
        <v>1189.7</v>
      </c>
      <c r="D157" s="18">
        <f t="shared" ref="D157:N157" si="59">SUM(D158:D160)</f>
        <v>0</v>
      </c>
      <c r="E157" s="18">
        <f t="shared" si="59"/>
        <v>0</v>
      </c>
      <c r="F157" s="18">
        <f t="shared" si="59"/>
        <v>0</v>
      </c>
      <c r="G157" s="18">
        <f t="shared" si="59"/>
        <v>434.2</v>
      </c>
      <c r="H157" s="18">
        <f t="shared" si="59"/>
        <v>523.29999999999995</v>
      </c>
      <c r="I157" s="42">
        <f t="shared" si="59"/>
        <v>232.2</v>
      </c>
      <c r="J157" s="18">
        <f t="shared" si="59"/>
        <v>0</v>
      </c>
      <c r="K157" s="18">
        <f t="shared" si="59"/>
        <v>0</v>
      </c>
      <c r="L157" s="18">
        <f t="shared" si="59"/>
        <v>0</v>
      </c>
      <c r="M157" s="18">
        <f t="shared" si="59"/>
        <v>0</v>
      </c>
      <c r="N157" s="18">
        <f t="shared" si="59"/>
        <v>0</v>
      </c>
      <c r="O157" s="11" t="s">
        <v>197</v>
      </c>
      <c r="P157" s="9"/>
      <c r="Q157" s="9"/>
      <c r="R157" s="9"/>
      <c r="S157" s="9"/>
    </row>
    <row r="158" spans="1:19" s="3" customFormat="1">
      <c r="A158" s="56" t="s">
        <v>158</v>
      </c>
      <c r="B158" s="11" t="s">
        <v>12</v>
      </c>
      <c r="C158" s="18">
        <f t="shared" si="51"/>
        <v>1189.7</v>
      </c>
      <c r="D158" s="18">
        <v>0</v>
      </c>
      <c r="E158" s="18">
        <v>0</v>
      </c>
      <c r="F158" s="18">
        <v>0</v>
      </c>
      <c r="G158" s="18">
        <v>434.2</v>
      </c>
      <c r="H158" s="18">
        <v>523.29999999999995</v>
      </c>
      <c r="I158" s="42">
        <v>232.2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56" t="s">
        <v>159</v>
      </c>
      <c r="B159" s="11" t="s">
        <v>13</v>
      </c>
      <c r="C159" s="18">
        <f t="shared" si="51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56" t="s">
        <v>160</v>
      </c>
      <c r="B160" s="11" t="s">
        <v>14</v>
      </c>
      <c r="C160" s="18">
        <f t="shared" si="51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7" customFormat="1" ht="107.25" customHeight="1">
      <c r="A161" s="56">
        <v>125</v>
      </c>
      <c r="B161" s="11" t="s">
        <v>50</v>
      </c>
      <c r="C161" s="18">
        <f t="shared" si="51"/>
        <v>0</v>
      </c>
      <c r="D161" s="18">
        <f t="shared" ref="D161:F161" si="60">SUM(D162:D164)</f>
        <v>0</v>
      </c>
      <c r="E161" s="18">
        <f t="shared" si="60"/>
        <v>0</v>
      </c>
      <c r="F161" s="18">
        <f t="shared" si="60"/>
        <v>0</v>
      </c>
      <c r="G161" s="18">
        <f>SUM(G162:G164)</f>
        <v>0</v>
      </c>
      <c r="H161" s="18">
        <f t="shared" ref="H161:N161" si="61">SUM(H162:H164)</f>
        <v>0</v>
      </c>
      <c r="I161" s="18">
        <f t="shared" si="61"/>
        <v>0</v>
      </c>
      <c r="J161" s="18">
        <f t="shared" si="61"/>
        <v>0</v>
      </c>
      <c r="K161" s="18">
        <f t="shared" si="61"/>
        <v>0</v>
      </c>
      <c r="L161" s="18">
        <f t="shared" si="61"/>
        <v>0</v>
      </c>
      <c r="M161" s="18">
        <f t="shared" si="61"/>
        <v>0</v>
      </c>
      <c r="N161" s="18">
        <f t="shared" si="61"/>
        <v>0</v>
      </c>
      <c r="O161" s="11" t="s">
        <v>111</v>
      </c>
      <c r="P161" s="9"/>
      <c r="Q161" s="9"/>
      <c r="R161" s="9"/>
      <c r="S161" s="9"/>
    </row>
    <row r="162" spans="1:19" s="7" customFormat="1">
      <c r="A162" s="56">
        <v>126</v>
      </c>
      <c r="B162" s="11" t="s">
        <v>12</v>
      </c>
      <c r="C162" s="18">
        <f t="shared" si="51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56">
        <v>127</v>
      </c>
      <c r="B163" s="11" t="s">
        <v>13</v>
      </c>
      <c r="C163" s="18">
        <f t="shared" si="51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>
      <c r="A164" s="56">
        <v>128</v>
      </c>
      <c r="B164" s="11" t="s">
        <v>14</v>
      </c>
      <c r="C164" s="18">
        <f t="shared" si="51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60">
      <c r="A165" s="56">
        <v>129</v>
      </c>
      <c r="B165" s="11" t="s">
        <v>51</v>
      </c>
      <c r="C165" s="18">
        <f t="shared" si="51"/>
        <v>0</v>
      </c>
      <c r="D165" s="18">
        <f t="shared" ref="D165:N165" si="62">SUM(D166:D168)</f>
        <v>0</v>
      </c>
      <c r="E165" s="18">
        <f t="shared" si="62"/>
        <v>0</v>
      </c>
      <c r="F165" s="18">
        <f t="shared" si="62"/>
        <v>0</v>
      </c>
      <c r="G165" s="18">
        <f t="shared" si="62"/>
        <v>0</v>
      </c>
      <c r="H165" s="18">
        <f t="shared" si="62"/>
        <v>0</v>
      </c>
      <c r="I165" s="18">
        <f t="shared" si="62"/>
        <v>0</v>
      </c>
      <c r="J165" s="18">
        <f t="shared" si="62"/>
        <v>0</v>
      </c>
      <c r="K165" s="18">
        <f t="shared" si="62"/>
        <v>0</v>
      </c>
      <c r="L165" s="18">
        <f t="shared" si="62"/>
        <v>0</v>
      </c>
      <c r="M165" s="18">
        <f t="shared" si="62"/>
        <v>0</v>
      </c>
      <c r="N165" s="18">
        <f t="shared" si="62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56">
        <v>130</v>
      </c>
      <c r="B166" s="11" t="s">
        <v>12</v>
      </c>
      <c r="C166" s="18">
        <f t="shared" si="51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56">
        <v>131</v>
      </c>
      <c r="B167" s="11" t="s">
        <v>13</v>
      </c>
      <c r="C167" s="18">
        <f t="shared" si="51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56">
        <v>132</v>
      </c>
      <c r="B168" s="11" t="s">
        <v>14</v>
      </c>
      <c r="C168" s="18">
        <f t="shared" si="51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75" customHeight="1">
      <c r="A169" s="56">
        <v>133</v>
      </c>
      <c r="B169" s="11" t="s">
        <v>52</v>
      </c>
      <c r="C169" s="18">
        <f t="shared" si="51"/>
        <v>0</v>
      </c>
      <c r="D169" s="18">
        <f t="shared" ref="D169:N169" si="63">SUM(D170:D172)</f>
        <v>0</v>
      </c>
      <c r="E169" s="18">
        <f t="shared" si="63"/>
        <v>0</v>
      </c>
      <c r="F169" s="18">
        <f t="shared" si="63"/>
        <v>0</v>
      </c>
      <c r="G169" s="18">
        <f t="shared" si="63"/>
        <v>0</v>
      </c>
      <c r="H169" s="18">
        <f t="shared" si="63"/>
        <v>0</v>
      </c>
      <c r="I169" s="18">
        <f t="shared" si="63"/>
        <v>0</v>
      </c>
      <c r="J169" s="18">
        <f t="shared" si="63"/>
        <v>0</v>
      </c>
      <c r="K169" s="18">
        <f t="shared" si="63"/>
        <v>0</v>
      </c>
      <c r="L169" s="18">
        <f t="shared" si="63"/>
        <v>0</v>
      </c>
      <c r="M169" s="18">
        <f t="shared" si="63"/>
        <v>0</v>
      </c>
      <c r="N169" s="18">
        <f t="shared" si="63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56">
        <v>134</v>
      </c>
      <c r="B170" s="11" t="s">
        <v>12</v>
      </c>
      <c r="C170" s="18">
        <f t="shared" si="51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56">
        <v>135</v>
      </c>
      <c r="B171" s="11" t="s">
        <v>13</v>
      </c>
      <c r="C171" s="18">
        <f t="shared" si="51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56">
        <v>136</v>
      </c>
      <c r="B172" s="11" t="s">
        <v>14</v>
      </c>
      <c r="C172" s="18">
        <f t="shared" si="51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135">
      <c r="A173" s="56">
        <v>137</v>
      </c>
      <c r="B173" s="11" t="s">
        <v>53</v>
      </c>
      <c r="C173" s="17">
        <f t="shared" si="51"/>
        <v>0</v>
      </c>
      <c r="D173" s="17">
        <f>SUM(D174:D176)</f>
        <v>0</v>
      </c>
      <c r="E173" s="17">
        <f t="shared" ref="E173:N173" si="64">SUM(E174:E176)</f>
        <v>0</v>
      </c>
      <c r="F173" s="17">
        <f t="shared" si="64"/>
        <v>0</v>
      </c>
      <c r="G173" s="17">
        <f t="shared" si="64"/>
        <v>0</v>
      </c>
      <c r="H173" s="17">
        <f t="shared" si="64"/>
        <v>0</v>
      </c>
      <c r="I173" s="17">
        <f t="shared" si="64"/>
        <v>0</v>
      </c>
      <c r="J173" s="17">
        <f t="shared" si="64"/>
        <v>0</v>
      </c>
      <c r="K173" s="17">
        <f t="shared" si="64"/>
        <v>0</v>
      </c>
      <c r="L173" s="17">
        <f t="shared" si="64"/>
        <v>0</v>
      </c>
      <c r="M173" s="17">
        <f t="shared" si="64"/>
        <v>0</v>
      </c>
      <c r="N173" s="17">
        <f t="shared" si="64"/>
        <v>0</v>
      </c>
      <c r="O173" s="11" t="s">
        <v>134</v>
      </c>
      <c r="P173" s="9"/>
      <c r="Q173" s="9"/>
      <c r="R173" s="9"/>
      <c r="S173" s="9"/>
    </row>
    <row r="174" spans="1:19" s="7" customFormat="1">
      <c r="A174" s="56">
        <v>138</v>
      </c>
      <c r="B174" s="11" t="s">
        <v>12</v>
      </c>
      <c r="C174" s="17">
        <f t="shared" si="51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56">
        <v>139</v>
      </c>
      <c r="B175" s="11" t="s">
        <v>13</v>
      </c>
      <c r="C175" s="17">
        <f t="shared" si="51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>
      <c r="A176" s="56">
        <v>140</v>
      </c>
      <c r="B176" s="11" t="s">
        <v>14</v>
      </c>
      <c r="C176" s="17">
        <f t="shared" si="51"/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6"/>
      <c r="P176" s="9"/>
      <c r="Q176" s="9"/>
      <c r="R176" s="9"/>
      <c r="S176" s="9"/>
    </row>
    <row r="177" spans="1:19" s="7" customFormat="1" ht="60">
      <c r="A177" s="56" t="s">
        <v>221</v>
      </c>
      <c r="B177" s="11" t="s">
        <v>225</v>
      </c>
      <c r="C177" s="17">
        <f t="shared" si="51"/>
        <v>6881.7</v>
      </c>
      <c r="D177" s="17">
        <f>SUM(D178:D180)</f>
        <v>0</v>
      </c>
      <c r="E177" s="17">
        <f t="shared" ref="E177:N177" si="65">SUM(E178:E180)</f>
        <v>0</v>
      </c>
      <c r="F177" s="17">
        <f t="shared" si="65"/>
        <v>0</v>
      </c>
      <c r="G177" s="17">
        <f t="shared" si="65"/>
        <v>0</v>
      </c>
      <c r="H177" s="17">
        <f t="shared" si="65"/>
        <v>0</v>
      </c>
      <c r="I177" s="17">
        <f t="shared" si="65"/>
        <v>6881.7</v>
      </c>
      <c r="J177" s="17">
        <f t="shared" si="65"/>
        <v>0</v>
      </c>
      <c r="K177" s="17">
        <f t="shared" si="65"/>
        <v>0</v>
      </c>
      <c r="L177" s="17">
        <f t="shared" si="65"/>
        <v>0</v>
      </c>
      <c r="M177" s="17">
        <f t="shared" si="65"/>
        <v>0</v>
      </c>
      <c r="N177" s="17">
        <f t="shared" si="65"/>
        <v>0</v>
      </c>
      <c r="O177" s="16"/>
      <c r="P177" s="9"/>
      <c r="Q177" s="9"/>
      <c r="R177" s="9"/>
      <c r="S177" s="9"/>
    </row>
    <row r="178" spans="1:19" s="7" customFormat="1">
      <c r="A178" s="56" t="s">
        <v>222</v>
      </c>
      <c r="B178" s="11" t="s">
        <v>12</v>
      </c>
      <c r="C178" s="17">
        <f t="shared" si="51"/>
        <v>6881.7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6881.7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56" t="s">
        <v>223</v>
      </c>
      <c r="B179" s="11" t="s">
        <v>13</v>
      </c>
      <c r="C179" s="17">
        <f t="shared" si="51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56" t="s">
        <v>224</v>
      </c>
      <c r="B180" s="11" t="s">
        <v>14</v>
      </c>
      <c r="C180" s="17">
        <f t="shared" si="51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75">
      <c r="A181" s="56" t="s">
        <v>221</v>
      </c>
      <c r="B181" s="11" t="s">
        <v>249</v>
      </c>
      <c r="C181" s="17">
        <f t="shared" si="51"/>
        <v>262</v>
      </c>
      <c r="D181" s="17">
        <f>SUM(D182:D184)</f>
        <v>0</v>
      </c>
      <c r="E181" s="17">
        <f>SUM(E182:E184)</f>
        <v>0</v>
      </c>
      <c r="F181" s="17">
        <f>SUM(F182:F184)</f>
        <v>0</v>
      </c>
      <c r="G181" s="17">
        <f t="shared" ref="G181:N181" si="66">SUM(G182:G184)</f>
        <v>0</v>
      </c>
      <c r="H181" s="17">
        <f t="shared" si="66"/>
        <v>0</v>
      </c>
      <c r="I181" s="17">
        <f t="shared" si="66"/>
        <v>262</v>
      </c>
      <c r="J181" s="17">
        <f t="shared" si="66"/>
        <v>0</v>
      </c>
      <c r="K181" s="17">
        <f t="shared" si="66"/>
        <v>0</v>
      </c>
      <c r="L181" s="17">
        <f t="shared" si="66"/>
        <v>0</v>
      </c>
      <c r="M181" s="17">
        <f t="shared" si="66"/>
        <v>0</v>
      </c>
      <c r="N181" s="17">
        <f t="shared" si="66"/>
        <v>0</v>
      </c>
      <c r="O181" s="54"/>
      <c r="P181" s="9"/>
      <c r="Q181" s="9"/>
      <c r="R181" s="9"/>
      <c r="S181" s="9"/>
    </row>
    <row r="182" spans="1:19" s="7" customFormat="1">
      <c r="A182" s="56" t="s">
        <v>222</v>
      </c>
      <c r="B182" s="11" t="s">
        <v>12</v>
      </c>
      <c r="C182" s="17">
        <f t="shared" si="51"/>
        <v>262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262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56" t="s">
        <v>223</v>
      </c>
      <c r="B183" s="11" t="s">
        <v>13</v>
      </c>
      <c r="C183" s="17">
        <f t="shared" si="51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56" t="s">
        <v>224</v>
      </c>
      <c r="B184" s="11" t="s">
        <v>14</v>
      </c>
      <c r="C184" s="17">
        <f t="shared" si="51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90">
      <c r="A185" s="56" t="s">
        <v>227</v>
      </c>
      <c r="B185" s="11" t="s">
        <v>248</v>
      </c>
      <c r="C185" s="17">
        <f t="shared" si="51"/>
        <v>2000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67">SUM(G186:G188)</f>
        <v>0</v>
      </c>
      <c r="H185" s="17">
        <f t="shared" si="67"/>
        <v>0</v>
      </c>
      <c r="I185" s="17">
        <f t="shared" si="67"/>
        <v>2000</v>
      </c>
      <c r="J185" s="17">
        <f t="shared" si="67"/>
        <v>0</v>
      </c>
      <c r="K185" s="17">
        <f t="shared" si="67"/>
        <v>0</v>
      </c>
      <c r="L185" s="17">
        <f t="shared" si="67"/>
        <v>0</v>
      </c>
      <c r="M185" s="17">
        <f t="shared" si="67"/>
        <v>0</v>
      </c>
      <c r="N185" s="17">
        <f t="shared" si="67"/>
        <v>0</v>
      </c>
      <c r="O185" s="16"/>
      <c r="P185" s="9"/>
      <c r="Q185" s="9"/>
      <c r="R185" s="9"/>
      <c r="S185" s="9"/>
    </row>
    <row r="186" spans="1:19" s="7" customFormat="1">
      <c r="A186" s="56" t="s">
        <v>228</v>
      </c>
      <c r="B186" s="11" t="s">
        <v>12</v>
      </c>
      <c r="C186" s="17">
        <f t="shared" si="51"/>
        <v>2000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56" t="s">
        <v>229</v>
      </c>
      <c r="B187" s="11" t="s">
        <v>13</v>
      </c>
      <c r="C187" s="17">
        <f t="shared" si="51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56" t="s">
        <v>230</v>
      </c>
      <c r="B188" s="11" t="s">
        <v>14</v>
      </c>
      <c r="C188" s="17">
        <f t="shared" si="51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45">
      <c r="A189" s="56" t="s">
        <v>232</v>
      </c>
      <c r="B189" s="11" t="s">
        <v>250</v>
      </c>
      <c r="C189" s="17">
        <f t="shared" si="51"/>
        <v>33.700000000000003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:N189" si="68">SUM(G190:G192)</f>
        <v>0</v>
      </c>
      <c r="H189" s="17">
        <f t="shared" si="68"/>
        <v>0</v>
      </c>
      <c r="I189" s="17">
        <f t="shared" si="68"/>
        <v>33.700000000000003</v>
      </c>
      <c r="J189" s="17">
        <f t="shared" si="68"/>
        <v>0</v>
      </c>
      <c r="K189" s="17">
        <f t="shared" si="68"/>
        <v>0</v>
      </c>
      <c r="L189" s="17">
        <f t="shared" si="68"/>
        <v>0</v>
      </c>
      <c r="M189" s="17">
        <f t="shared" si="68"/>
        <v>0</v>
      </c>
      <c r="N189" s="17">
        <f t="shared" si="68"/>
        <v>0</v>
      </c>
      <c r="O189" s="54"/>
      <c r="P189" s="9"/>
      <c r="Q189" s="9"/>
      <c r="R189" s="9"/>
      <c r="S189" s="9"/>
    </row>
    <row r="190" spans="1:19" s="7" customFormat="1" ht="30">
      <c r="A190" s="56" t="s">
        <v>233</v>
      </c>
      <c r="B190" s="11" t="s">
        <v>12</v>
      </c>
      <c r="C190" s="17">
        <f t="shared" si="51"/>
        <v>33.700000000000003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33.700000000000003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 ht="30">
      <c r="A191" s="56" t="s">
        <v>234</v>
      </c>
      <c r="B191" s="11" t="s">
        <v>13</v>
      </c>
      <c r="C191" s="17">
        <f t="shared" si="51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 ht="30">
      <c r="A192" s="56" t="s">
        <v>235</v>
      </c>
      <c r="B192" s="11" t="s">
        <v>14</v>
      </c>
      <c r="C192" s="17">
        <f t="shared" si="51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4" customFormat="1" ht="15" customHeight="1">
      <c r="A193" s="56">
        <v>141</v>
      </c>
      <c r="B193" s="69" t="s">
        <v>46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8"/>
      <c r="Q193" s="8"/>
      <c r="R193" s="8"/>
      <c r="S193" s="9"/>
    </row>
    <row r="194" spans="1:19" s="4" customFormat="1" ht="31.5" customHeight="1">
      <c r="A194" s="56">
        <v>142</v>
      </c>
      <c r="B194" s="11" t="s">
        <v>72</v>
      </c>
      <c r="C194" s="17">
        <f t="shared" si="51"/>
        <v>351972.3</v>
      </c>
      <c r="D194" s="17">
        <f>SUM(D195:D197)</f>
        <v>34107.1</v>
      </c>
      <c r="E194" s="17">
        <f t="shared" ref="E194:N194" si="69">SUM(E195:E197)</f>
        <v>33793.200000000004</v>
      </c>
      <c r="F194" s="17">
        <f t="shared" si="69"/>
        <v>31007.200000000001</v>
      </c>
      <c r="G194" s="17">
        <f t="shared" si="69"/>
        <v>35395.799999999996</v>
      </c>
      <c r="H194" s="17">
        <f t="shared" si="69"/>
        <v>20253</v>
      </c>
      <c r="I194" s="17">
        <f t="shared" si="69"/>
        <v>40224.599999999991</v>
      </c>
      <c r="J194" s="17">
        <f t="shared" si="69"/>
        <v>30510.6</v>
      </c>
      <c r="K194" s="17">
        <f t="shared" si="69"/>
        <v>31670.2</v>
      </c>
      <c r="L194" s="17">
        <f t="shared" si="69"/>
        <v>31670.2</v>
      </c>
      <c r="M194" s="17">
        <f t="shared" si="69"/>
        <v>31670.2</v>
      </c>
      <c r="N194" s="17">
        <f t="shared" si="69"/>
        <v>31670.2</v>
      </c>
      <c r="O194" s="11"/>
      <c r="P194" s="8"/>
      <c r="Q194" s="8"/>
      <c r="R194" s="8"/>
      <c r="S194" s="9"/>
    </row>
    <row r="195" spans="1:19" s="4" customFormat="1">
      <c r="A195" s="56">
        <v>143</v>
      </c>
      <c r="B195" s="11" t="s">
        <v>12</v>
      </c>
      <c r="C195" s="17">
        <f t="shared" si="51"/>
        <v>337573.80000000005</v>
      </c>
      <c r="D195" s="17">
        <f t="shared" ref="D195:N197" si="70">D200+D210</f>
        <v>34107.1</v>
      </c>
      <c r="E195" s="17">
        <f t="shared" si="70"/>
        <v>33230.800000000003</v>
      </c>
      <c r="F195" s="17">
        <f t="shared" si="70"/>
        <v>29420.7</v>
      </c>
      <c r="G195" s="17">
        <f>G200+G210</f>
        <v>33830.1</v>
      </c>
      <c r="H195" s="17">
        <f t="shared" ref="H195:N195" si="71">H200+H210</f>
        <v>18701.2</v>
      </c>
      <c r="I195" s="17">
        <f t="shared" si="71"/>
        <v>38688.999999999993</v>
      </c>
      <c r="J195" s="17">
        <f t="shared" si="71"/>
        <v>28991.3</v>
      </c>
      <c r="K195" s="17">
        <f t="shared" si="71"/>
        <v>30150.9</v>
      </c>
      <c r="L195" s="17">
        <f t="shared" si="71"/>
        <v>30150.9</v>
      </c>
      <c r="M195" s="17">
        <f t="shared" si="71"/>
        <v>30150.9</v>
      </c>
      <c r="N195" s="17">
        <f t="shared" si="71"/>
        <v>30150.9</v>
      </c>
      <c r="O195" s="11"/>
      <c r="P195" s="8"/>
      <c r="Q195" s="8"/>
      <c r="R195" s="8"/>
      <c r="S195" s="9"/>
    </row>
    <row r="196" spans="1:19" s="4" customFormat="1">
      <c r="A196" s="56">
        <v>144</v>
      </c>
      <c r="B196" s="11" t="s">
        <v>13</v>
      </c>
      <c r="C196" s="17">
        <f t="shared" si="51"/>
        <v>14398.499999999996</v>
      </c>
      <c r="D196" s="17">
        <f t="shared" si="70"/>
        <v>0</v>
      </c>
      <c r="E196" s="17">
        <f t="shared" si="70"/>
        <v>562.4</v>
      </c>
      <c r="F196" s="17">
        <f t="shared" si="70"/>
        <v>1586.5</v>
      </c>
      <c r="G196" s="17">
        <f t="shared" si="70"/>
        <v>1565.7</v>
      </c>
      <c r="H196" s="17">
        <f t="shared" si="70"/>
        <v>1551.8</v>
      </c>
      <c r="I196" s="17">
        <f t="shared" si="70"/>
        <v>1535.6</v>
      </c>
      <c r="J196" s="17">
        <f t="shared" si="70"/>
        <v>1519.3</v>
      </c>
      <c r="K196" s="17">
        <f t="shared" si="70"/>
        <v>1519.3</v>
      </c>
      <c r="L196" s="17">
        <f t="shared" si="70"/>
        <v>1519.3</v>
      </c>
      <c r="M196" s="17">
        <f t="shared" si="70"/>
        <v>1519.3</v>
      </c>
      <c r="N196" s="17">
        <f t="shared" si="70"/>
        <v>1519.3</v>
      </c>
      <c r="O196" s="11"/>
      <c r="P196" s="8"/>
      <c r="Q196" s="8"/>
      <c r="R196" s="8"/>
      <c r="S196" s="9"/>
    </row>
    <row r="197" spans="1:19" s="4" customFormat="1">
      <c r="A197" s="56">
        <v>145</v>
      </c>
      <c r="B197" s="11" t="s">
        <v>14</v>
      </c>
      <c r="C197" s="17">
        <f t="shared" si="51"/>
        <v>0</v>
      </c>
      <c r="D197" s="17">
        <f t="shared" si="70"/>
        <v>0</v>
      </c>
      <c r="E197" s="17">
        <f t="shared" si="70"/>
        <v>0</v>
      </c>
      <c r="F197" s="17">
        <f t="shared" si="70"/>
        <v>0</v>
      </c>
      <c r="G197" s="17">
        <f t="shared" si="70"/>
        <v>0</v>
      </c>
      <c r="H197" s="17">
        <f t="shared" si="70"/>
        <v>0</v>
      </c>
      <c r="I197" s="17">
        <f t="shared" si="70"/>
        <v>0</v>
      </c>
      <c r="J197" s="17">
        <f t="shared" si="70"/>
        <v>0</v>
      </c>
      <c r="K197" s="17">
        <f t="shared" si="70"/>
        <v>0</v>
      </c>
      <c r="L197" s="17">
        <f t="shared" si="70"/>
        <v>0</v>
      </c>
      <c r="M197" s="17">
        <f t="shared" si="70"/>
        <v>0</v>
      </c>
      <c r="N197" s="17">
        <f t="shared" si="70"/>
        <v>0</v>
      </c>
      <c r="O197" s="11"/>
      <c r="P197" s="8"/>
      <c r="Q197" s="8"/>
      <c r="R197" s="8"/>
      <c r="S197" s="9"/>
    </row>
    <row r="198" spans="1:19" s="4" customFormat="1">
      <c r="A198" s="56" t="s">
        <v>169</v>
      </c>
      <c r="B198" s="70" t="s">
        <v>17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2"/>
      <c r="P198" s="8"/>
      <c r="Q198" s="8"/>
      <c r="R198" s="8"/>
      <c r="S198" s="9"/>
    </row>
    <row r="199" spans="1:19" s="4" customFormat="1" ht="45">
      <c r="A199" s="56" t="s">
        <v>170</v>
      </c>
      <c r="B199" s="11" t="s">
        <v>20</v>
      </c>
      <c r="C199" s="17">
        <f t="shared" si="51"/>
        <v>0</v>
      </c>
      <c r="D199" s="17">
        <f t="shared" ref="D199:N199" si="72">SUM(D200:D202)</f>
        <v>0</v>
      </c>
      <c r="E199" s="17">
        <f t="shared" si="72"/>
        <v>0</v>
      </c>
      <c r="F199" s="17">
        <f t="shared" si="72"/>
        <v>0</v>
      </c>
      <c r="G199" s="17">
        <f t="shared" si="72"/>
        <v>0</v>
      </c>
      <c r="H199" s="17">
        <f t="shared" si="72"/>
        <v>0</v>
      </c>
      <c r="I199" s="17">
        <f t="shared" si="72"/>
        <v>0</v>
      </c>
      <c r="J199" s="17">
        <f t="shared" si="72"/>
        <v>0</v>
      </c>
      <c r="K199" s="17">
        <f t="shared" si="72"/>
        <v>0</v>
      </c>
      <c r="L199" s="17">
        <f t="shared" si="72"/>
        <v>0</v>
      </c>
      <c r="M199" s="17">
        <f t="shared" si="72"/>
        <v>0</v>
      </c>
      <c r="N199" s="17">
        <f t="shared" si="72"/>
        <v>0</v>
      </c>
      <c r="O199" s="11"/>
      <c r="P199" s="8"/>
      <c r="Q199" s="8"/>
      <c r="R199" s="8"/>
      <c r="S199" s="9"/>
    </row>
    <row r="200" spans="1:19" s="4" customFormat="1">
      <c r="A200" s="56" t="s">
        <v>171</v>
      </c>
      <c r="B200" s="11" t="s">
        <v>12</v>
      </c>
      <c r="C200" s="17">
        <f t="shared" si="51"/>
        <v>0</v>
      </c>
      <c r="D200" s="17">
        <f t="shared" ref="D200:N202" si="73">D205</f>
        <v>0</v>
      </c>
      <c r="E200" s="17">
        <f t="shared" si="73"/>
        <v>0</v>
      </c>
      <c r="F200" s="17">
        <f t="shared" si="73"/>
        <v>0</v>
      </c>
      <c r="G200" s="17">
        <f t="shared" si="73"/>
        <v>0</v>
      </c>
      <c r="H200" s="17">
        <f t="shared" si="73"/>
        <v>0</v>
      </c>
      <c r="I200" s="17">
        <f t="shared" si="73"/>
        <v>0</v>
      </c>
      <c r="J200" s="17">
        <f t="shared" si="73"/>
        <v>0</v>
      </c>
      <c r="K200" s="17">
        <f t="shared" si="73"/>
        <v>0</v>
      </c>
      <c r="L200" s="17">
        <f t="shared" si="73"/>
        <v>0</v>
      </c>
      <c r="M200" s="17">
        <f t="shared" si="73"/>
        <v>0</v>
      </c>
      <c r="N200" s="17">
        <f t="shared" si="73"/>
        <v>0</v>
      </c>
      <c r="O200" s="11"/>
      <c r="P200" s="8"/>
      <c r="Q200" s="8"/>
      <c r="R200" s="8"/>
      <c r="S200" s="9"/>
    </row>
    <row r="201" spans="1:19" s="4" customFormat="1">
      <c r="A201" s="56" t="s">
        <v>172</v>
      </c>
      <c r="B201" s="11" t="s">
        <v>13</v>
      </c>
      <c r="C201" s="17">
        <f t="shared" si="51"/>
        <v>0</v>
      </c>
      <c r="D201" s="17">
        <f>D206</f>
        <v>0</v>
      </c>
      <c r="E201" s="17">
        <f t="shared" si="73"/>
        <v>0</v>
      </c>
      <c r="F201" s="17">
        <f t="shared" si="73"/>
        <v>0</v>
      </c>
      <c r="G201" s="17">
        <f t="shared" si="73"/>
        <v>0</v>
      </c>
      <c r="H201" s="17">
        <f t="shared" si="73"/>
        <v>0</v>
      </c>
      <c r="I201" s="17">
        <f t="shared" si="73"/>
        <v>0</v>
      </c>
      <c r="J201" s="17">
        <f t="shared" si="73"/>
        <v>0</v>
      </c>
      <c r="K201" s="17">
        <f t="shared" si="73"/>
        <v>0</v>
      </c>
      <c r="L201" s="17">
        <f t="shared" si="73"/>
        <v>0</v>
      </c>
      <c r="M201" s="17">
        <f t="shared" si="73"/>
        <v>0</v>
      </c>
      <c r="N201" s="17">
        <f t="shared" si="73"/>
        <v>0</v>
      </c>
      <c r="O201" s="11"/>
      <c r="P201" s="8"/>
      <c r="Q201" s="8"/>
      <c r="R201" s="8"/>
      <c r="S201" s="9"/>
    </row>
    <row r="202" spans="1:19" s="4" customFormat="1">
      <c r="A202" s="56" t="s">
        <v>173</v>
      </c>
      <c r="B202" s="11" t="s">
        <v>14</v>
      </c>
      <c r="C202" s="17">
        <f t="shared" si="51"/>
        <v>0</v>
      </c>
      <c r="D202" s="17">
        <f>D207</f>
        <v>0</v>
      </c>
      <c r="E202" s="17">
        <f t="shared" si="73"/>
        <v>0</v>
      </c>
      <c r="F202" s="17">
        <f t="shared" si="73"/>
        <v>0</v>
      </c>
      <c r="G202" s="17">
        <f t="shared" si="73"/>
        <v>0</v>
      </c>
      <c r="H202" s="17">
        <f t="shared" si="73"/>
        <v>0</v>
      </c>
      <c r="I202" s="17">
        <f t="shared" si="73"/>
        <v>0</v>
      </c>
      <c r="J202" s="17">
        <f t="shared" si="73"/>
        <v>0</v>
      </c>
      <c r="K202" s="17">
        <f t="shared" si="73"/>
        <v>0</v>
      </c>
      <c r="L202" s="17">
        <f t="shared" si="73"/>
        <v>0</v>
      </c>
      <c r="M202" s="17">
        <f t="shared" si="73"/>
        <v>0</v>
      </c>
      <c r="N202" s="17">
        <f t="shared" si="73"/>
        <v>0</v>
      </c>
      <c r="O202" s="11"/>
      <c r="P202" s="8"/>
      <c r="Q202" s="8"/>
      <c r="R202" s="8"/>
      <c r="S202" s="9"/>
    </row>
    <row r="203" spans="1:19" s="4" customFormat="1">
      <c r="A203" s="56" t="s">
        <v>174</v>
      </c>
      <c r="B203" s="70" t="s">
        <v>181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2"/>
      <c r="P203" s="8"/>
      <c r="Q203" s="8"/>
      <c r="R203" s="8"/>
      <c r="S203" s="9"/>
    </row>
    <row r="204" spans="1:19" s="4" customFormat="1" ht="60">
      <c r="A204" s="56" t="s">
        <v>175</v>
      </c>
      <c r="B204" s="11" t="s">
        <v>19</v>
      </c>
      <c r="C204" s="17">
        <f t="shared" si="51"/>
        <v>0</v>
      </c>
      <c r="D204" s="17">
        <f t="shared" ref="D204:N204" si="74">SUM(D205:D207)</f>
        <v>0</v>
      </c>
      <c r="E204" s="17">
        <f t="shared" si="74"/>
        <v>0</v>
      </c>
      <c r="F204" s="17">
        <f t="shared" si="74"/>
        <v>0</v>
      </c>
      <c r="G204" s="17">
        <f t="shared" si="74"/>
        <v>0</v>
      </c>
      <c r="H204" s="17">
        <f t="shared" si="74"/>
        <v>0</v>
      </c>
      <c r="I204" s="17">
        <f t="shared" si="74"/>
        <v>0</v>
      </c>
      <c r="J204" s="17">
        <f t="shared" si="74"/>
        <v>0</v>
      </c>
      <c r="K204" s="17">
        <f t="shared" si="74"/>
        <v>0</v>
      </c>
      <c r="L204" s="17">
        <f t="shared" si="74"/>
        <v>0</v>
      </c>
      <c r="M204" s="17">
        <f t="shared" si="74"/>
        <v>0</v>
      </c>
      <c r="N204" s="17">
        <f t="shared" si="74"/>
        <v>0</v>
      </c>
      <c r="O204" s="11"/>
      <c r="P204" s="8"/>
      <c r="Q204" s="8"/>
      <c r="R204" s="8"/>
      <c r="S204" s="9"/>
    </row>
    <row r="205" spans="1:19" s="4" customFormat="1">
      <c r="A205" s="56" t="s">
        <v>176</v>
      </c>
      <c r="B205" s="11" t="s">
        <v>12</v>
      </c>
      <c r="C205" s="17">
        <f t="shared" si="51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1"/>
      <c r="P205" s="8"/>
      <c r="Q205" s="8"/>
      <c r="R205" s="8"/>
      <c r="S205" s="9"/>
    </row>
    <row r="206" spans="1:19" s="4" customFormat="1">
      <c r="A206" s="56" t="s">
        <v>177</v>
      </c>
      <c r="B206" s="11" t="s">
        <v>13</v>
      </c>
      <c r="C206" s="17">
        <f t="shared" si="51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1"/>
      <c r="P206" s="8"/>
      <c r="Q206" s="8"/>
      <c r="R206" s="8"/>
      <c r="S206" s="9"/>
    </row>
    <row r="207" spans="1:19" s="4" customFormat="1" ht="30">
      <c r="A207" s="56" t="s">
        <v>178</v>
      </c>
      <c r="B207" s="11" t="s">
        <v>14</v>
      </c>
      <c r="C207" s="17">
        <f t="shared" si="51"/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1"/>
      <c r="P207" s="8"/>
      <c r="Q207" s="8"/>
      <c r="R207" s="8"/>
      <c r="S207" s="9"/>
    </row>
    <row r="208" spans="1:19" s="4" customFormat="1">
      <c r="A208" s="56">
        <v>146</v>
      </c>
      <c r="B208" s="68" t="s">
        <v>27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8"/>
      <c r="Q208" s="8"/>
      <c r="R208" s="8"/>
      <c r="S208" s="9"/>
    </row>
    <row r="209" spans="1:19" s="4" customFormat="1" ht="45">
      <c r="A209" s="56">
        <v>147</v>
      </c>
      <c r="B209" s="11" t="s">
        <v>22</v>
      </c>
      <c r="C209" s="17">
        <f t="shared" si="51"/>
        <v>351972.3</v>
      </c>
      <c r="D209" s="17">
        <f t="shared" ref="D209:N209" si="75">SUM(D210:D212)</f>
        <v>34107.1</v>
      </c>
      <c r="E209" s="17">
        <f t="shared" si="75"/>
        <v>33793.200000000004</v>
      </c>
      <c r="F209" s="17">
        <f t="shared" si="75"/>
        <v>31007.200000000001</v>
      </c>
      <c r="G209" s="17">
        <f t="shared" si="75"/>
        <v>35395.799999999996</v>
      </c>
      <c r="H209" s="17">
        <f t="shared" si="75"/>
        <v>20253</v>
      </c>
      <c r="I209" s="17">
        <f t="shared" si="75"/>
        <v>40224.599999999991</v>
      </c>
      <c r="J209" s="17">
        <f t="shared" si="75"/>
        <v>30510.6</v>
      </c>
      <c r="K209" s="17">
        <f t="shared" si="75"/>
        <v>31670.2</v>
      </c>
      <c r="L209" s="17">
        <f t="shared" si="75"/>
        <v>31670.2</v>
      </c>
      <c r="M209" s="17">
        <f t="shared" si="75"/>
        <v>31670.2</v>
      </c>
      <c r="N209" s="17">
        <f t="shared" si="75"/>
        <v>31670.2</v>
      </c>
      <c r="O209" s="11"/>
      <c r="P209" s="8"/>
      <c r="Q209" s="8"/>
      <c r="R209" s="8"/>
      <c r="S209" s="9"/>
    </row>
    <row r="210" spans="1:19" s="4" customFormat="1">
      <c r="A210" s="56">
        <v>148</v>
      </c>
      <c r="B210" s="11" t="s">
        <v>12</v>
      </c>
      <c r="C210" s="17">
        <f t="shared" ref="C210:C266" si="76">SUM(D210:N210)</f>
        <v>337573.80000000005</v>
      </c>
      <c r="D210" s="17">
        <f t="shared" ref="D210:F210" si="77">D214+D218+D223+D228+D232+D236+D240+D248+D244+D252+D256</f>
        <v>34107.1</v>
      </c>
      <c r="E210" s="17">
        <f t="shared" si="77"/>
        <v>33230.800000000003</v>
      </c>
      <c r="F210" s="17">
        <f t="shared" si="77"/>
        <v>29420.7</v>
      </c>
      <c r="G210" s="17">
        <f>G214+G218+G223+G228+G232+G236+G240+G248+G244+G252+G256</f>
        <v>33830.1</v>
      </c>
      <c r="H210" s="17">
        <f t="shared" ref="H210" si="78">H214+H218+H223+H228+H232+H236+H240+H248+H244+H252+H256</f>
        <v>18701.2</v>
      </c>
      <c r="I210" s="17">
        <f>I214+I218+I223+I228+I232+I236+I240+I248+I244+I252+I256+I260+I264</f>
        <v>38688.999999999993</v>
      </c>
      <c r="J210" s="17">
        <f t="shared" ref="J210:N212" si="79">J214+J218+J223+J228+J232+J236+J240+J248+J244+J252+J256+J260+J264</f>
        <v>28991.3</v>
      </c>
      <c r="K210" s="17">
        <f t="shared" si="79"/>
        <v>30150.9</v>
      </c>
      <c r="L210" s="17">
        <f t="shared" si="79"/>
        <v>30150.9</v>
      </c>
      <c r="M210" s="17">
        <f t="shared" si="79"/>
        <v>30150.9</v>
      </c>
      <c r="N210" s="17">
        <f t="shared" si="79"/>
        <v>30150.9</v>
      </c>
      <c r="O210" s="11"/>
      <c r="P210" s="8"/>
      <c r="Q210" s="8"/>
      <c r="R210" s="8"/>
      <c r="S210" s="9"/>
    </row>
    <row r="211" spans="1:19" s="4" customFormat="1">
      <c r="A211" s="56">
        <v>149</v>
      </c>
      <c r="B211" s="11" t="s">
        <v>13</v>
      </c>
      <c r="C211" s="17">
        <f t="shared" si="76"/>
        <v>14398.499999999996</v>
      </c>
      <c r="D211" s="17">
        <f t="shared" ref="D211:F211" si="80">D215+D220+D225+D229+D233+D237+D241+D249+D245+D253+D257</f>
        <v>0</v>
      </c>
      <c r="E211" s="17">
        <f t="shared" si="80"/>
        <v>562.4</v>
      </c>
      <c r="F211" s="17">
        <f t="shared" si="80"/>
        <v>1586.5</v>
      </c>
      <c r="G211" s="17">
        <f>G215+G220+G225+G229+G233+G237+G241+G249+G245+G253+G257</f>
        <v>1565.7</v>
      </c>
      <c r="H211" s="17">
        <f t="shared" ref="H211" si="81">H215+H220+H225+H229+H233+H237+H241+H249+H245+H253+H257</f>
        <v>1551.8</v>
      </c>
      <c r="I211" s="17">
        <f>I215+I219+I224+I229+I233+I237+I241+I249+I245+I253+I257+I261+I265</f>
        <v>1535.6</v>
      </c>
      <c r="J211" s="17">
        <f t="shared" si="79"/>
        <v>1519.3</v>
      </c>
      <c r="K211" s="17">
        <f t="shared" si="79"/>
        <v>1519.3</v>
      </c>
      <c r="L211" s="17">
        <f t="shared" si="79"/>
        <v>1519.3</v>
      </c>
      <c r="M211" s="17">
        <f t="shared" si="79"/>
        <v>1519.3</v>
      </c>
      <c r="N211" s="17">
        <f t="shared" si="79"/>
        <v>1519.3</v>
      </c>
      <c r="O211" s="11"/>
      <c r="P211" s="8"/>
      <c r="Q211" s="8"/>
      <c r="R211" s="8"/>
      <c r="S211" s="9"/>
    </row>
    <row r="212" spans="1:19" s="4" customFormat="1">
      <c r="A212" s="56">
        <v>150</v>
      </c>
      <c r="B212" s="11" t="s">
        <v>14</v>
      </c>
      <c r="C212" s="18">
        <f t="shared" si="76"/>
        <v>0</v>
      </c>
      <c r="D212" s="18">
        <f t="shared" ref="D212:H212" si="82">D216+D221+D226+D230+D234+D238+D242+D246+D250+D254+D258+D266</f>
        <v>0</v>
      </c>
      <c r="E212" s="18">
        <f t="shared" si="82"/>
        <v>0</v>
      </c>
      <c r="F212" s="18">
        <f t="shared" si="82"/>
        <v>0</v>
      </c>
      <c r="G212" s="18">
        <f t="shared" si="82"/>
        <v>0</v>
      </c>
      <c r="H212" s="18">
        <f t="shared" si="82"/>
        <v>0</v>
      </c>
      <c r="I212" s="18">
        <f>I216+I220+I225+I230+I234+I238+I242+I250+I246+I254+I258+I262+I266</f>
        <v>0</v>
      </c>
      <c r="J212" s="18">
        <f t="shared" si="79"/>
        <v>0</v>
      </c>
      <c r="K212" s="18">
        <f t="shared" si="79"/>
        <v>0</v>
      </c>
      <c r="L212" s="18">
        <f t="shared" si="79"/>
        <v>0</v>
      </c>
      <c r="M212" s="18">
        <f t="shared" si="79"/>
        <v>0</v>
      </c>
      <c r="N212" s="18">
        <f t="shared" si="79"/>
        <v>0</v>
      </c>
      <c r="O212" s="14"/>
      <c r="P212" s="9"/>
      <c r="Q212" s="9"/>
      <c r="R212" s="9"/>
      <c r="S212" s="9"/>
    </row>
    <row r="213" spans="1:19" s="4" customFormat="1" ht="60">
      <c r="A213" s="56">
        <v>151</v>
      </c>
      <c r="B213" s="11" t="s">
        <v>54</v>
      </c>
      <c r="C213" s="18">
        <f t="shared" si="76"/>
        <v>0</v>
      </c>
      <c r="D213" s="18">
        <f t="shared" ref="D213" si="83">SUM(D214:D216)</f>
        <v>0</v>
      </c>
      <c r="E213" s="18">
        <f t="shared" ref="E213:N213" si="84">SUM(E214:E216)</f>
        <v>0</v>
      </c>
      <c r="F213" s="18">
        <f t="shared" si="84"/>
        <v>0</v>
      </c>
      <c r="G213" s="18">
        <f t="shared" si="84"/>
        <v>0</v>
      </c>
      <c r="H213" s="18">
        <f t="shared" si="84"/>
        <v>0</v>
      </c>
      <c r="I213" s="18">
        <f t="shared" si="84"/>
        <v>0</v>
      </c>
      <c r="J213" s="18">
        <f t="shared" si="84"/>
        <v>0</v>
      </c>
      <c r="K213" s="18">
        <f t="shared" si="84"/>
        <v>0</v>
      </c>
      <c r="L213" s="18">
        <f t="shared" si="84"/>
        <v>0</v>
      </c>
      <c r="M213" s="18">
        <f t="shared" si="84"/>
        <v>0</v>
      </c>
      <c r="N213" s="18">
        <f t="shared" si="84"/>
        <v>0</v>
      </c>
      <c r="O213" s="11" t="s">
        <v>133</v>
      </c>
      <c r="P213" s="9"/>
      <c r="Q213" s="9"/>
      <c r="R213" s="9"/>
      <c r="S213" s="9"/>
    </row>
    <row r="214" spans="1:19" s="4" customFormat="1">
      <c r="A214" s="56">
        <v>152</v>
      </c>
      <c r="B214" s="11" t="s">
        <v>12</v>
      </c>
      <c r="C214" s="18">
        <f t="shared" si="76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56">
        <v>153</v>
      </c>
      <c r="B215" s="11" t="s">
        <v>13</v>
      </c>
      <c r="C215" s="18">
        <f t="shared" si="76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56">
        <v>154</v>
      </c>
      <c r="B216" s="11" t="s">
        <v>14</v>
      </c>
      <c r="C216" s="18">
        <f t="shared" si="76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 customHeight="1">
      <c r="A217" s="56">
        <v>155</v>
      </c>
      <c r="B217" s="11" t="s">
        <v>55</v>
      </c>
      <c r="C217" s="18">
        <f t="shared" si="76"/>
        <v>9775.0999999999985</v>
      </c>
      <c r="D217" s="18">
        <f>D218+D220+D221</f>
        <v>5622.7</v>
      </c>
      <c r="E217" s="18">
        <f t="shared" ref="E217:N217" si="85">E218+E220+E221</f>
        <v>4152.3999999999996</v>
      </c>
      <c r="F217" s="18">
        <f t="shared" si="85"/>
        <v>0</v>
      </c>
      <c r="G217" s="18">
        <f t="shared" si="85"/>
        <v>0</v>
      </c>
      <c r="H217" s="18">
        <f t="shared" si="85"/>
        <v>0</v>
      </c>
      <c r="I217" s="18">
        <f t="shared" si="85"/>
        <v>0</v>
      </c>
      <c r="J217" s="18">
        <f t="shared" si="85"/>
        <v>0</v>
      </c>
      <c r="K217" s="18">
        <f t="shared" si="85"/>
        <v>0</v>
      </c>
      <c r="L217" s="18">
        <f t="shared" si="85"/>
        <v>0</v>
      </c>
      <c r="M217" s="18">
        <f t="shared" si="85"/>
        <v>0</v>
      </c>
      <c r="N217" s="18">
        <f t="shared" si="85"/>
        <v>0</v>
      </c>
      <c r="O217" s="11" t="s">
        <v>132</v>
      </c>
      <c r="P217" s="9"/>
      <c r="Q217" s="9"/>
      <c r="R217" s="9"/>
      <c r="S217" s="9"/>
    </row>
    <row r="218" spans="1:19" s="4" customFormat="1">
      <c r="A218" s="56">
        <v>156</v>
      </c>
      <c r="B218" s="11" t="s">
        <v>12</v>
      </c>
      <c r="C218" s="18">
        <f t="shared" si="76"/>
        <v>9775.0999999999985</v>
      </c>
      <c r="D218" s="18">
        <v>5622.7</v>
      </c>
      <c r="E218" s="18">
        <v>4152.3999999999996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 ht="30">
      <c r="A219" s="56">
        <v>157</v>
      </c>
      <c r="B219" s="11" t="s">
        <v>78</v>
      </c>
      <c r="C219" s="18">
        <f t="shared" si="76"/>
        <v>2482.1</v>
      </c>
      <c r="D219" s="18">
        <v>0</v>
      </c>
      <c r="E219" s="18">
        <v>2482.1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56">
        <v>158</v>
      </c>
      <c r="B220" s="11" t="s">
        <v>13</v>
      </c>
      <c r="C220" s="18">
        <f t="shared" si="76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56">
        <v>159</v>
      </c>
      <c r="B221" s="11" t="s">
        <v>14</v>
      </c>
      <c r="C221" s="18">
        <f t="shared" si="76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75">
      <c r="A222" s="56">
        <v>160</v>
      </c>
      <c r="B222" s="11" t="s">
        <v>91</v>
      </c>
      <c r="C222" s="18">
        <f t="shared" si="76"/>
        <v>157247.69999999998</v>
      </c>
      <c r="D222" s="18">
        <f>D223+D225+D226</f>
        <v>16412.3</v>
      </c>
      <c r="E222" s="18">
        <f t="shared" ref="E222:N222" si="86">E223+E225+E226</f>
        <v>20481.2</v>
      </c>
      <c r="F222" s="18">
        <f t="shared" si="86"/>
        <v>20834.7</v>
      </c>
      <c r="G222" s="18">
        <f t="shared" si="86"/>
        <v>21331.5</v>
      </c>
      <c r="H222" s="42">
        <f t="shared" si="86"/>
        <v>8023.3</v>
      </c>
      <c r="I222" s="42">
        <f t="shared" si="86"/>
        <v>11039</v>
      </c>
      <c r="J222" s="18">
        <f t="shared" si="86"/>
        <v>11458.5</v>
      </c>
      <c r="K222" s="18">
        <f t="shared" si="86"/>
        <v>11916.8</v>
      </c>
      <c r="L222" s="18">
        <f t="shared" si="86"/>
        <v>11916.8</v>
      </c>
      <c r="M222" s="18">
        <f t="shared" si="86"/>
        <v>11916.8</v>
      </c>
      <c r="N222" s="18">
        <f t="shared" si="86"/>
        <v>11916.8</v>
      </c>
      <c r="O222" s="11" t="s">
        <v>131</v>
      </c>
      <c r="P222" s="9"/>
      <c r="Q222" s="9"/>
      <c r="R222" s="9"/>
      <c r="S222" s="9"/>
    </row>
    <row r="223" spans="1:19" s="4" customFormat="1">
      <c r="A223" s="56">
        <v>161</v>
      </c>
      <c r="B223" s="11" t="s">
        <v>12</v>
      </c>
      <c r="C223" s="18">
        <f t="shared" si="76"/>
        <v>157247.69999999998</v>
      </c>
      <c r="D223" s="18">
        <v>16412.3</v>
      </c>
      <c r="E223" s="18">
        <v>20481.2</v>
      </c>
      <c r="F223" s="18">
        <v>20834.7</v>
      </c>
      <c r="G223" s="18">
        <v>21331.5</v>
      </c>
      <c r="H223" s="42">
        <v>8023.3</v>
      </c>
      <c r="I223" s="42">
        <v>11039</v>
      </c>
      <c r="J223" s="18">
        <v>11458.5</v>
      </c>
      <c r="K223" s="18">
        <v>11916.8</v>
      </c>
      <c r="L223" s="18">
        <v>11916.8</v>
      </c>
      <c r="M223" s="18">
        <v>11916.8</v>
      </c>
      <c r="N223" s="18">
        <v>11916.8</v>
      </c>
      <c r="O223" s="16"/>
      <c r="P223" s="9"/>
      <c r="Q223" s="9"/>
      <c r="R223" s="9"/>
      <c r="S223" s="9"/>
    </row>
    <row r="224" spans="1:19" s="4" customFormat="1" ht="30">
      <c r="A224" s="56">
        <v>162</v>
      </c>
      <c r="B224" s="11" t="s">
        <v>79</v>
      </c>
      <c r="C224" s="18">
        <f t="shared" si="76"/>
        <v>10850.5</v>
      </c>
      <c r="D224" s="18">
        <v>0</v>
      </c>
      <c r="E224" s="18">
        <v>7168.2</v>
      </c>
      <c r="F224" s="18">
        <v>3682.3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56">
        <v>163</v>
      </c>
      <c r="B225" s="11" t="s">
        <v>13</v>
      </c>
      <c r="C225" s="18">
        <f t="shared" si="76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>
      <c r="A226" s="56">
        <v>164</v>
      </c>
      <c r="B226" s="11" t="s">
        <v>14</v>
      </c>
      <c r="C226" s="18">
        <f t="shared" si="76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/>
      <c r="P226" s="9"/>
      <c r="Q226" s="9"/>
      <c r="R226" s="9"/>
      <c r="S226" s="9"/>
    </row>
    <row r="227" spans="1:19" s="4" customFormat="1" ht="45">
      <c r="A227" s="56">
        <v>165</v>
      </c>
      <c r="B227" s="11" t="s">
        <v>92</v>
      </c>
      <c r="C227" s="18">
        <f t="shared" si="76"/>
        <v>11337.1</v>
      </c>
      <c r="D227" s="18">
        <f>SUM(D228:D230)</f>
        <v>1260.8</v>
      </c>
      <c r="E227" s="18">
        <f t="shared" ref="E227:N227" si="87">SUM(E228:E230)</f>
        <v>965</v>
      </c>
      <c r="F227" s="18">
        <f t="shared" si="87"/>
        <v>645.29999999999995</v>
      </c>
      <c r="G227" s="18">
        <f t="shared" si="87"/>
        <v>1071.8</v>
      </c>
      <c r="H227" s="42">
        <f t="shared" si="87"/>
        <v>531.79999999999995</v>
      </c>
      <c r="I227" s="42">
        <f t="shared" si="87"/>
        <v>1079.7</v>
      </c>
      <c r="J227" s="18">
        <f t="shared" si="87"/>
        <v>1120.7</v>
      </c>
      <c r="K227" s="18">
        <f t="shared" si="87"/>
        <v>1165.5</v>
      </c>
      <c r="L227" s="18">
        <f t="shared" si="87"/>
        <v>1165.5</v>
      </c>
      <c r="M227" s="18">
        <f t="shared" si="87"/>
        <v>1165.5</v>
      </c>
      <c r="N227" s="18">
        <f t="shared" si="87"/>
        <v>1165.5</v>
      </c>
      <c r="O227" s="11" t="s">
        <v>199</v>
      </c>
      <c r="P227" s="9"/>
      <c r="Q227" s="9"/>
      <c r="R227" s="9"/>
      <c r="S227" s="9"/>
    </row>
    <row r="228" spans="1:19" s="4" customFormat="1">
      <c r="A228" s="56">
        <v>166</v>
      </c>
      <c r="B228" s="11" t="s">
        <v>12</v>
      </c>
      <c r="C228" s="18">
        <f t="shared" si="76"/>
        <v>11337.1</v>
      </c>
      <c r="D228" s="18">
        <v>1260.8</v>
      </c>
      <c r="E228" s="18">
        <v>965</v>
      </c>
      <c r="F228" s="18">
        <v>645.29999999999995</v>
      </c>
      <c r="G228" s="18">
        <v>1071.8</v>
      </c>
      <c r="H228" s="42">
        <v>531.79999999999995</v>
      </c>
      <c r="I228" s="42">
        <v>1079.7</v>
      </c>
      <c r="J228" s="18">
        <v>1120.7</v>
      </c>
      <c r="K228" s="18">
        <v>1165.5</v>
      </c>
      <c r="L228" s="18">
        <v>1165.5</v>
      </c>
      <c r="M228" s="18">
        <v>1165.5</v>
      </c>
      <c r="N228" s="18">
        <v>1165.5</v>
      </c>
      <c r="O228" s="16"/>
      <c r="P228" s="9"/>
      <c r="Q228" s="9"/>
      <c r="R228" s="9"/>
      <c r="S228" s="9"/>
    </row>
    <row r="229" spans="1:19" s="4" customFormat="1">
      <c r="A229" s="56">
        <v>167</v>
      </c>
      <c r="B229" s="11" t="s">
        <v>13</v>
      </c>
      <c r="C229" s="18">
        <f t="shared" si="76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56">
        <v>168</v>
      </c>
      <c r="B230" s="11" t="s">
        <v>14</v>
      </c>
      <c r="C230" s="18">
        <f t="shared" si="76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75">
      <c r="A231" s="56">
        <v>169</v>
      </c>
      <c r="B231" s="11" t="s">
        <v>93</v>
      </c>
      <c r="C231" s="18">
        <f t="shared" si="76"/>
        <v>77161.3</v>
      </c>
      <c r="D231" s="18">
        <f t="shared" ref="D231:N231" si="88">SUM(D232:D234)</f>
        <v>6161.3</v>
      </c>
      <c r="E231" s="18">
        <f t="shared" si="88"/>
        <v>3063.8</v>
      </c>
      <c r="F231" s="18">
        <f t="shared" si="88"/>
        <v>5000</v>
      </c>
      <c r="G231" s="18">
        <f t="shared" si="88"/>
        <v>4953.7</v>
      </c>
      <c r="H231" s="18">
        <f t="shared" si="88"/>
        <v>4970.3999999999996</v>
      </c>
      <c r="I231" s="42">
        <f t="shared" si="88"/>
        <v>8340.4</v>
      </c>
      <c r="J231" s="18">
        <f t="shared" si="88"/>
        <v>8657.2999999999993</v>
      </c>
      <c r="K231" s="18">
        <f t="shared" si="88"/>
        <v>9003.6</v>
      </c>
      <c r="L231" s="18">
        <f t="shared" si="88"/>
        <v>9003.6</v>
      </c>
      <c r="M231" s="18">
        <f t="shared" si="88"/>
        <v>9003.6</v>
      </c>
      <c r="N231" s="18">
        <f t="shared" si="88"/>
        <v>9003.6</v>
      </c>
      <c r="O231" s="11" t="s">
        <v>198</v>
      </c>
      <c r="P231" s="9"/>
      <c r="Q231" s="9"/>
      <c r="R231" s="9"/>
      <c r="S231" s="9"/>
    </row>
    <row r="232" spans="1:19" s="4" customFormat="1">
      <c r="A232" s="56">
        <v>170</v>
      </c>
      <c r="B232" s="11" t="s">
        <v>12</v>
      </c>
      <c r="C232" s="18">
        <f t="shared" si="76"/>
        <v>77161.3</v>
      </c>
      <c r="D232" s="18">
        <v>6161.3</v>
      </c>
      <c r="E232" s="18">
        <v>3063.8</v>
      </c>
      <c r="F232" s="18">
        <v>5000</v>
      </c>
      <c r="G232" s="18">
        <v>4953.7</v>
      </c>
      <c r="H232" s="18">
        <v>4970.3999999999996</v>
      </c>
      <c r="I232" s="42">
        <v>8340.4</v>
      </c>
      <c r="J232" s="18">
        <v>8657.2999999999993</v>
      </c>
      <c r="K232" s="18">
        <v>9003.6</v>
      </c>
      <c r="L232" s="18">
        <v>9003.6</v>
      </c>
      <c r="M232" s="18">
        <v>9003.6</v>
      </c>
      <c r="N232" s="18">
        <v>9003.6</v>
      </c>
      <c r="O232" s="16"/>
      <c r="P232" s="9"/>
      <c r="Q232" s="9"/>
      <c r="R232" s="9"/>
      <c r="S232" s="9"/>
    </row>
    <row r="233" spans="1:19" s="4" customFormat="1">
      <c r="A233" s="56">
        <v>171</v>
      </c>
      <c r="B233" s="11" t="s">
        <v>13</v>
      </c>
      <c r="C233" s="18">
        <f t="shared" si="76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56">
        <v>172</v>
      </c>
      <c r="B234" s="11" t="s">
        <v>14</v>
      </c>
      <c r="C234" s="18">
        <f t="shared" si="76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1.5" customHeight="1">
      <c r="A235" s="56">
        <v>173</v>
      </c>
      <c r="B235" s="11" t="s">
        <v>94</v>
      </c>
      <c r="C235" s="18">
        <f t="shared" si="76"/>
        <v>23713.7</v>
      </c>
      <c r="D235" s="18">
        <f t="shared" ref="D235:N235" si="89">SUM(D236:D238)</f>
        <v>738.5</v>
      </c>
      <c r="E235" s="18">
        <f t="shared" si="89"/>
        <v>1183.4000000000001</v>
      </c>
      <c r="F235" s="18">
        <f t="shared" si="89"/>
        <v>0</v>
      </c>
      <c r="G235" s="18">
        <f t="shared" si="89"/>
        <v>2514.5</v>
      </c>
      <c r="H235" s="18">
        <f t="shared" si="89"/>
        <v>552.5</v>
      </c>
      <c r="I235" s="42">
        <f t="shared" si="89"/>
        <v>10955</v>
      </c>
      <c r="J235" s="18">
        <f t="shared" si="89"/>
        <v>1505.8</v>
      </c>
      <c r="K235" s="18">
        <f t="shared" si="89"/>
        <v>1566</v>
      </c>
      <c r="L235" s="18">
        <f t="shared" si="89"/>
        <v>1566</v>
      </c>
      <c r="M235" s="18">
        <f t="shared" si="89"/>
        <v>1566</v>
      </c>
      <c r="N235" s="18">
        <f t="shared" si="89"/>
        <v>1566</v>
      </c>
      <c r="O235" s="11" t="s">
        <v>130</v>
      </c>
      <c r="P235" s="9"/>
      <c r="Q235" s="9"/>
      <c r="R235" s="9"/>
      <c r="S235" s="9"/>
    </row>
    <row r="236" spans="1:19" s="4" customFormat="1">
      <c r="A236" s="56">
        <v>174</v>
      </c>
      <c r="B236" s="11" t="s">
        <v>12</v>
      </c>
      <c r="C236" s="18">
        <f t="shared" si="76"/>
        <v>23713.7</v>
      </c>
      <c r="D236" s="18">
        <v>738.5</v>
      </c>
      <c r="E236" s="18">
        <v>1183.4000000000001</v>
      </c>
      <c r="F236" s="18">
        <v>0</v>
      </c>
      <c r="G236" s="18">
        <v>2514.5</v>
      </c>
      <c r="H236" s="18">
        <v>552.5</v>
      </c>
      <c r="I236" s="42">
        <v>10955</v>
      </c>
      <c r="J236" s="58">
        <v>1505.8</v>
      </c>
      <c r="K236" s="58">
        <v>1566</v>
      </c>
      <c r="L236" s="58">
        <v>1566</v>
      </c>
      <c r="M236" s="58">
        <v>1566</v>
      </c>
      <c r="N236" s="58">
        <v>1566</v>
      </c>
      <c r="O236" s="16"/>
      <c r="P236" s="9"/>
      <c r="Q236" s="9"/>
      <c r="R236" s="9"/>
      <c r="S236" s="9"/>
    </row>
    <row r="237" spans="1:19" s="4" customFormat="1">
      <c r="A237" s="56">
        <v>175</v>
      </c>
      <c r="B237" s="11" t="s">
        <v>13</v>
      </c>
      <c r="C237" s="18">
        <f t="shared" si="76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56">
        <v>176</v>
      </c>
      <c r="B238" s="11" t="s">
        <v>14</v>
      </c>
      <c r="C238" s="18">
        <f t="shared" si="76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91.5" customHeight="1">
      <c r="A239" s="56">
        <v>177</v>
      </c>
      <c r="B239" s="11" t="s">
        <v>82</v>
      </c>
      <c r="C239" s="18">
        <f t="shared" si="76"/>
        <v>2162.4</v>
      </c>
      <c r="D239" s="18">
        <f t="shared" ref="D239:N239" si="90">SUM(D240:D242)</f>
        <v>800</v>
      </c>
      <c r="E239" s="18">
        <f t="shared" si="90"/>
        <v>1362.4</v>
      </c>
      <c r="F239" s="18">
        <f t="shared" si="90"/>
        <v>0</v>
      </c>
      <c r="G239" s="18">
        <f t="shared" si="90"/>
        <v>0</v>
      </c>
      <c r="H239" s="18">
        <f t="shared" si="90"/>
        <v>0</v>
      </c>
      <c r="I239" s="18">
        <f t="shared" si="90"/>
        <v>0</v>
      </c>
      <c r="J239" s="18">
        <f t="shared" si="90"/>
        <v>0</v>
      </c>
      <c r="K239" s="18">
        <f t="shared" si="90"/>
        <v>0</v>
      </c>
      <c r="L239" s="18">
        <f t="shared" si="90"/>
        <v>0</v>
      </c>
      <c r="M239" s="18">
        <f t="shared" si="90"/>
        <v>0</v>
      </c>
      <c r="N239" s="18">
        <f t="shared" si="90"/>
        <v>0</v>
      </c>
      <c r="O239" s="11" t="s">
        <v>129</v>
      </c>
      <c r="P239" s="9"/>
      <c r="Q239" s="9"/>
      <c r="R239" s="9"/>
      <c r="S239" s="9"/>
    </row>
    <row r="240" spans="1:19" s="4" customFormat="1">
      <c r="A240" s="56">
        <v>178</v>
      </c>
      <c r="B240" s="11" t="s">
        <v>12</v>
      </c>
      <c r="C240" s="18">
        <f t="shared" si="76"/>
        <v>1600</v>
      </c>
      <c r="D240" s="18">
        <v>800</v>
      </c>
      <c r="E240" s="18">
        <v>800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6"/>
      <c r="P240" s="9"/>
      <c r="Q240" s="9"/>
      <c r="R240" s="9"/>
      <c r="S240" s="9"/>
    </row>
    <row r="241" spans="1:19" s="4" customFormat="1">
      <c r="A241" s="56">
        <v>179</v>
      </c>
      <c r="B241" s="11" t="s">
        <v>13</v>
      </c>
      <c r="C241" s="18">
        <f t="shared" si="76"/>
        <v>562.4</v>
      </c>
      <c r="D241" s="18">
        <v>0</v>
      </c>
      <c r="E241" s="18">
        <v>562.4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56">
        <v>180</v>
      </c>
      <c r="B242" s="11" t="s">
        <v>14</v>
      </c>
      <c r="C242" s="18">
        <f t="shared" si="76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75">
      <c r="A243" s="56">
        <v>181</v>
      </c>
      <c r="B243" s="11" t="s">
        <v>83</v>
      </c>
      <c r="C243" s="18">
        <f t="shared" si="76"/>
        <v>13836.099999999999</v>
      </c>
      <c r="D243" s="18">
        <f t="shared" ref="D243:N243" si="91">SUM(D244:D246)</f>
        <v>0</v>
      </c>
      <c r="E243" s="18">
        <f t="shared" si="91"/>
        <v>0</v>
      </c>
      <c r="F243" s="18">
        <f t="shared" si="91"/>
        <v>1586.5</v>
      </c>
      <c r="G243" s="18">
        <f t="shared" si="91"/>
        <v>1565.7</v>
      </c>
      <c r="H243" s="18">
        <f t="shared" si="91"/>
        <v>1551.8</v>
      </c>
      <c r="I243" s="18">
        <f t="shared" si="91"/>
        <v>1535.6</v>
      </c>
      <c r="J243" s="18">
        <f t="shared" si="91"/>
        <v>1519.3</v>
      </c>
      <c r="K243" s="18">
        <f t="shared" si="91"/>
        <v>1519.3</v>
      </c>
      <c r="L243" s="18">
        <f t="shared" si="91"/>
        <v>1519.3</v>
      </c>
      <c r="M243" s="18">
        <f t="shared" si="91"/>
        <v>1519.3</v>
      </c>
      <c r="N243" s="18">
        <f t="shared" si="91"/>
        <v>1519.3</v>
      </c>
      <c r="O243" s="11" t="s">
        <v>128</v>
      </c>
      <c r="P243" s="9"/>
      <c r="Q243" s="9"/>
      <c r="R243" s="9"/>
      <c r="S243" s="9"/>
    </row>
    <row r="244" spans="1:19" s="4" customFormat="1">
      <c r="A244" s="56">
        <v>182</v>
      </c>
      <c r="B244" s="11" t="s">
        <v>12</v>
      </c>
      <c r="C244" s="18">
        <f t="shared" si="76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56">
        <v>183</v>
      </c>
      <c r="B245" s="11" t="s">
        <v>13</v>
      </c>
      <c r="C245" s="18">
        <f t="shared" si="76"/>
        <v>13836.099999999999</v>
      </c>
      <c r="D245" s="18">
        <v>0</v>
      </c>
      <c r="E245" s="18">
        <v>0</v>
      </c>
      <c r="F245" s="18">
        <v>1586.5</v>
      </c>
      <c r="G245" s="18">
        <v>1565.7</v>
      </c>
      <c r="H245" s="42">
        <v>1551.8</v>
      </c>
      <c r="I245" s="42">
        <v>1535.6</v>
      </c>
      <c r="J245" s="42">
        <v>1519.3</v>
      </c>
      <c r="K245" s="42">
        <v>1519.3</v>
      </c>
      <c r="L245" s="42">
        <v>1519.3</v>
      </c>
      <c r="M245" s="42">
        <v>1519.3</v>
      </c>
      <c r="N245" s="42">
        <v>1519.3</v>
      </c>
      <c r="O245" s="16"/>
      <c r="P245" s="9"/>
      <c r="Q245" s="9"/>
      <c r="R245" s="9"/>
      <c r="S245" s="9"/>
    </row>
    <row r="246" spans="1:19" s="4" customFormat="1">
      <c r="A246" s="56">
        <v>184</v>
      </c>
      <c r="B246" s="11" t="s">
        <v>14</v>
      </c>
      <c r="C246" s="18">
        <f t="shared" si="76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75">
      <c r="A247" s="56">
        <v>185</v>
      </c>
      <c r="B247" s="11" t="s">
        <v>95</v>
      </c>
      <c r="C247" s="18">
        <f t="shared" si="76"/>
        <v>26925.199999999997</v>
      </c>
      <c r="D247" s="18">
        <f t="shared" ref="D247:N247" si="92">SUM(D248:D250)</f>
        <v>2000</v>
      </c>
      <c r="E247" s="18">
        <f t="shared" si="92"/>
        <v>1785</v>
      </c>
      <c r="F247" s="18">
        <f t="shared" si="92"/>
        <v>2500</v>
      </c>
      <c r="G247" s="18">
        <f t="shared" si="92"/>
        <v>2250</v>
      </c>
      <c r="H247" s="18">
        <f t="shared" si="92"/>
        <v>2500</v>
      </c>
      <c r="I247" s="42">
        <f t="shared" si="92"/>
        <v>2500</v>
      </c>
      <c r="J247" s="18">
        <f t="shared" si="92"/>
        <v>2595</v>
      </c>
      <c r="K247" s="18">
        <f t="shared" si="92"/>
        <v>2698.8</v>
      </c>
      <c r="L247" s="18">
        <f t="shared" si="92"/>
        <v>2698.8</v>
      </c>
      <c r="M247" s="18">
        <f t="shared" si="92"/>
        <v>2698.8</v>
      </c>
      <c r="N247" s="18">
        <f t="shared" si="92"/>
        <v>2698.8</v>
      </c>
      <c r="O247" s="11" t="s">
        <v>127</v>
      </c>
      <c r="P247" s="9"/>
      <c r="Q247" s="9"/>
      <c r="R247" s="9"/>
      <c r="S247" s="9"/>
    </row>
    <row r="248" spans="1:19" s="4" customFormat="1">
      <c r="A248" s="56">
        <v>186</v>
      </c>
      <c r="B248" s="11" t="s">
        <v>12</v>
      </c>
      <c r="C248" s="18">
        <f t="shared" si="76"/>
        <v>26925.199999999997</v>
      </c>
      <c r="D248" s="18">
        <v>2000</v>
      </c>
      <c r="E248" s="18">
        <v>1785</v>
      </c>
      <c r="F248" s="18">
        <v>2500</v>
      </c>
      <c r="G248" s="18">
        <v>2250</v>
      </c>
      <c r="H248" s="18">
        <v>2500</v>
      </c>
      <c r="I248" s="42">
        <v>2500</v>
      </c>
      <c r="J248" s="18">
        <v>2595</v>
      </c>
      <c r="K248" s="18">
        <v>2698.8</v>
      </c>
      <c r="L248" s="18">
        <v>2698.8</v>
      </c>
      <c r="M248" s="18">
        <v>2698.8</v>
      </c>
      <c r="N248" s="18">
        <v>2698.8</v>
      </c>
      <c r="O248" s="16"/>
      <c r="P248" s="9"/>
      <c r="Q248" s="9"/>
      <c r="R248" s="9"/>
      <c r="S248" s="9"/>
    </row>
    <row r="249" spans="1:19" s="4" customFormat="1">
      <c r="A249" s="56">
        <v>187</v>
      </c>
      <c r="B249" s="11" t="s">
        <v>13</v>
      </c>
      <c r="C249" s="18">
        <f t="shared" si="76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>
      <c r="A250" s="56">
        <v>188</v>
      </c>
      <c r="B250" s="11" t="s">
        <v>14</v>
      </c>
      <c r="C250" s="18">
        <f t="shared" si="76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75">
      <c r="A251" s="56">
        <v>189</v>
      </c>
      <c r="B251" s="11" t="s">
        <v>71</v>
      </c>
      <c r="C251" s="18">
        <f t="shared" si="76"/>
        <v>27794.500000000004</v>
      </c>
      <c r="D251" s="18">
        <f t="shared" ref="D251:N251" si="93">SUM(D252:D254)</f>
        <v>1111.5</v>
      </c>
      <c r="E251" s="18">
        <f t="shared" si="93"/>
        <v>800</v>
      </c>
      <c r="F251" s="18">
        <f t="shared" si="93"/>
        <v>440.7</v>
      </c>
      <c r="G251" s="18">
        <f t="shared" si="93"/>
        <v>1708.6</v>
      </c>
      <c r="H251" s="18">
        <f t="shared" si="93"/>
        <v>1358.7</v>
      </c>
      <c r="I251" s="42">
        <f t="shared" si="93"/>
        <v>3520.2</v>
      </c>
      <c r="J251" s="18">
        <f t="shared" si="93"/>
        <v>3654</v>
      </c>
      <c r="K251" s="18">
        <f t="shared" si="93"/>
        <v>3800.2</v>
      </c>
      <c r="L251" s="18">
        <f t="shared" si="93"/>
        <v>3800.2</v>
      </c>
      <c r="M251" s="18">
        <f t="shared" si="93"/>
        <v>3800.2</v>
      </c>
      <c r="N251" s="18">
        <f t="shared" si="93"/>
        <v>3800.2</v>
      </c>
      <c r="O251" s="11" t="s">
        <v>180</v>
      </c>
      <c r="P251" s="9"/>
      <c r="Q251" s="9"/>
      <c r="R251" s="9"/>
      <c r="S251" s="9"/>
    </row>
    <row r="252" spans="1:19" s="4" customFormat="1">
      <c r="A252" s="56">
        <v>190</v>
      </c>
      <c r="B252" s="11" t="s">
        <v>12</v>
      </c>
      <c r="C252" s="18">
        <f t="shared" si="76"/>
        <v>27794.500000000004</v>
      </c>
      <c r="D252" s="18">
        <v>1111.5</v>
      </c>
      <c r="E252" s="18">
        <v>800</v>
      </c>
      <c r="F252" s="18">
        <v>440.7</v>
      </c>
      <c r="G252" s="18">
        <v>1708.6</v>
      </c>
      <c r="H252" s="18">
        <v>1358.7</v>
      </c>
      <c r="I252" s="42">
        <v>3520.2</v>
      </c>
      <c r="J252" s="18">
        <v>3654</v>
      </c>
      <c r="K252" s="18">
        <v>3800.2</v>
      </c>
      <c r="L252" s="18">
        <v>3800.2</v>
      </c>
      <c r="M252" s="18">
        <v>3800.2</v>
      </c>
      <c r="N252" s="18">
        <v>3800.2</v>
      </c>
      <c r="O252" s="16"/>
      <c r="P252" s="9"/>
      <c r="Q252" s="9"/>
      <c r="R252" s="9"/>
      <c r="S252" s="9"/>
    </row>
    <row r="253" spans="1:19" s="4" customFormat="1">
      <c r="A253" s="56">
        <v>191</v>
      </c>
      <c r="B253" s="11" t="s">
        <v>13</v>
      </c>
      <c r="C253" s="18">
        <f t="shared" si="76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56">
        <v>192</v>
      </c>
      <c r="B254" s="11" t="s">
        <v>14</v>
      </c>
      <c r="C254" s="18">
        <f t="shared" si="76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90">
      <c r="A255" s="56" t="s">
        <v>161</v>
      </c>
      <c r="B255" s="11" t="s">
        <v>102</v>
      </c>
      <c r="C255" s="18">
        <f t="shared" si="76"/>
        <v>764.5</v>
      </c>
      <c r="D255" s="18">
        <f>SUM(D256:D258)</f>
        <v>0</v>
      </c>
      <c r="E255" s="18">
        <f t="shared" ref="E255:N255" si="94">SUM(E256:E258)</f>
        <v>0</v>
      </c>
      <c r="F255" s="18">
        <f t="shared" si="94"/>
        <v>0</v>
      </c>
      <c r="G255" s="18">
        <f t="shared" si="94"/>
        <v>0</v>
      </c>
      <c r="H255" s="18">
        <f t="shared" si="94"/>
        <v>764.5</v>
      </c>
      <c r="I255" s="18">
        <f t="shared" si="94"/>
        <v>0</v>
      </c>
      <c r="J255" s="18">
        <f t="shared" si="94"/>
        <v>0</v>
      </c>
      <c r="K255" s="18">
        <f t="shared" si="94"/>
        <v>0</v>
      </c>
      <c r="L255" s="18">
        <f t="shared" si="94"/>
        <v>0</v>
      </c>
      <c r="M255" s="18">
        <f t="shared" si="94"/>
        <v>0</v>
      </c>
      <c r="N255" s="18">
        <f t="shared" si="94"/>
        <v>0</v>
      </c>
      <c r="O255" s="11" t="s">
        <v>112</v>
      </c>
      <c r="P255" s="9"/>
      <c r="Q255" s="9"/>
      <c r="R255" s="9"/>
      <c r="S255" s="9"/>
    </row>
    <row r="256" spans="1:19" s="4" customFormat="1">
      <c r="A256" s="56" t="s">
        <v>162</v>
      </c>
      <c r="B256" s="11" t="s">
        <v>12</v>
      </c>
      <c r="C256" s="18">
        <f t="shared" si="76"/>
        <v>764.5</v>
      </c>
      <c r="D256" s="18">
        <v>0</v>
      </c>
      <c r="E256" s="18">
        <v>0</v>
      </c>
      <c r="F256" s="18">
        <v>0</v>
      </c>
      <c r="G256" s="18">
        <v>0</v>
      </c>
      <c r="H256" s="18">
        <v>764.5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56" t="s">
        <v>163</v>
      </c>
      <c r="B257" s="11" t="s">
        <v>13</v>
      </c>
      <c r="C257" s="18">
        <f t="shared" si="76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56" t="s">
        <v>164</v>
      </c>
      <c r="B258" s="11" t="s">
        <v>14</v>
      </c>
      <c r="C258" s="18">
        <f t="shared" si="76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60">
      <c r="A259" s="56" t="s">
        <v>237</v>
      </c>
      <c r="B259" s="11" t="s">
        <v>240</v>
      </c>
      <c r="C259" s="18">
        <f t="shared" si="76"/>
        <v>1035</v>
      </c>
      <c r="D259" s="18">
        <f>SUM(D260:D266)</f>
        <v>0</v>
      </c>
      <c r="E259" s="18">
        <f t="shared" ref="E259:N259" si="95">SUM(E260:E266)</f>
        <v>0</v>
      </c>
      <c r="F259" s="18">
        <f t="shared" si="95"/>
        <v>0</v>
      </c>
      <c r="G259" s="18">
        <f t="shared" si="95"/>
        <v>0</v>
      </c>
      <c r="H259" s="18">
        <f t="shared" si="95"/>
        <v>0</v>
      </c>
      <c r="I259" s="18">
        <f>SUM(I260:I262)</f>
        <v>1035</v>
      </c>
      <c r="J259" s="18">
        <f t="shared" si="95"/>
        <v>0</v>
      </c>
      <c r="K259" s="18">
        <f t="shared" si="95"/>
        <v>0</v>
      </c>
      <c r="L259" s="18">
        <f t="shared" si="95"/>
        <v>0</v>
      </c>
      <c r="M259" s="18">
        <f t="shared" si="95"/>
        <v>0</v>
      </c>
      <c r="N259" s="18">
        <f t="shared" si="95"/>
        <v>0</v>
      </c>
      <c r="O259" s="54"/>
      <c r="P259" s="9"/>
      <c r="Q259" s="9"/>
      <c r="R259" s="9"/>
      <c r="S259" s="9"/>
    </row>
    <row r="260" spans="1:19" s="4" customFormat="1">
      <c r="A260" s="56" t="s">
        <v>238</v>
      </c>
      <c r="B260" s="11" t="s">
        <v>12</v>
      </c>
      <c r="C260" s="18">
        <f t="shared" si="76"/>
        <v>1035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1035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56" t="s">
        <v>239</v>
      </c>
      <c r="B261" s="11" t="s">
        <v>13</v>
      </c>
      <c r="C261" s="18">
        <f t="shared" si="76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56">
        <v>192.8</v>
      </c>
      <c r="B262" s="11" t="s">
        <v>14</v>
      </c>
      <c r="C262" s="18">
        <f t="shared" si="76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45">
      <c r="A263" s="56" t="s">
        <v>241</v>
      </c>
      <c r="B263" s="11" t="s">
        <v>245</v>
      </c>
      <c r="C263" s="18">
        <f t="shared" si="76"/>
        <v>219.7</v>
      </c>
      <c r="D263" s="18">
        <f>SUM(D264:D266)</f>
        <v>0</v>
      </c>
      <c r="E263" s="18">
        <f t="shared" ref="E263:N263" si="96">SUM(E264:E266)</f>
        <v>0</v>
      </c>
      <c r="F263" s="18">
        <f t="shared" si="96"/>
        <v>0</v>
      </c>
      <c r="G263" s="18">
        <f t="shared" si="96"/>
        <v>0</v>
      </c>
      <c r="H263" s="18">
        <f t="shared" si="96"/>
        <v>0</v>
      </c>
      <c r="I263" s="18">
        <f t="shared" si="96"/>
        <v>219.7</v>
      </c>
      <c r="J263" s="18">
        <f t="shared" si="96"/>
        <v>0</v>
      </c>
      <c r="K263" s="18">
        <f t="shared" si="96"/>
        <v>0</v>
      </c>
      <c r="L263" s="18">
        <f t="shared" si="96"/>
        <v>0</v>
      </c>
      <c r="M263" s="18">
        <f t="shared" si="96"/>
        <v>0</v>
      </c>
      <c r="N263" s="18">
        <f t="shared" si="96"/>
        <v>0</v>
      </c>
      <c r="O263" s="54"/>
      <c r="P263" s="9"/>
      <c r="Q263" s="9"/>
      <c r="R263" s="9"/>
      <c r="S263" s="9"/>
    </row>
    <row r="264" spans="1:19" s="4" customFormat="1" ht="30">
      <c r="A264" s="56" t="s">
        <v>242</v>
      </c>
      <c r="B264" s="11" t="s">
        <v>12</v>
      </c>
      <c r="C264" s="18">
        <f t="shared" si="76"/>
        <v>219.7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219.7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 ht="30">
      <c r="A265" s="56" t="s">
        <v>243</v>
      </c>
      <c r="B265" s="11" t="s">
        <v>13</v>
      </c>
      <c r="C265" s="18">
        <f t="shared" si="76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 ht="30">
      <c r="A266" s="56" t="s">
        <v>244</v>
      </c>
      <c r="B266" s="11" t="s">
        <v>14</v>
      </c>
      <c r="C266" s="18">
        <f t="shared" si="76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2" customFormat="1" ht="15" customHeight="1">
      <c r="A267" s="56">
        <v>193</v>
      </c>
      <c r="B267" s="69" t="s">
        <v>47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8"/>
      <c r="Q267" s="8"/>
      <c r="R267" s="8"/>
      <c r="S267" s="9"/>
    </row>
    <row r="268" spans="1:19" s="2" customFormat="1" ht="31.5" customHeight="1">
      <c r="A268" s="56">
        <v>194</v>
      </c>
      <c r="B268" s="11" t="s">
        <v>23</v>
      </c>
      <c r="C268" s="17">
        <f t="shared" ref="C268:C271" si="97">SUM(D268:N268)</f>
        <v>114708.79999999999</v>
      </c>
      <c r="D268" s="17">
        <f>SUM(D269:D271)</f>
        <v>11130</v>
      </c>
      <c r="E268" s="17">
        <f t="shared" ref="E268:N268" si="98">SUM(E269:E271)</f>
        <v>8010</v>
      </c>
      <c r="F268" s="17">
        <f t="shared" si="98"/>
        <v>13211</v>
      </c>
      <c r="G268" s="17">
        <f t="shared" si="98"/>
        <v>2740</v>
      </c>
      <c r="H268" s="17">
        <f t="shared" si="98"/>
        <v>19617</v>
      </c>
      <c r="I268" s="17">
        <f t="shared" si="98"/>
        <v>14930.2</v>
      </c>
      <c r="J268" s="17">
        <f t="shared" si="98"/>
        <v>13330.2</v>
      </c>
      <c r="K268" s="17">
        <f t="shared" si="98"/>
        <v>13330.2</v>
      </c>
      <c r="L268" s="17">
        <f t="shared" si="98"/>
        <v>13330.2</v>
      </c>
      <c r="M268" s="17">
        <f t="shared" si="98"/>
        <v>2540</v>
      </c>
      <c r="N268" s="17">
        <f t="shared" si="98"/>
        <v>2540</v>
      </c>
      <c r="O268" s="11"/>
      <c r="P268" s="8"/>
      <c r="Q268" s="8"/>
      <c r="R268" s="8"/>
      <c r="S268" s="9"/>
    </row>
    <row r="269" spans="1:19" s="2" customFormat="1">
      <c r="A269" s="56">
        <v>195</v>
      </c>
      <c r="B269" s="11" t="s">
        <v>12</v>
      </c>
      <c r="C269" s="17">
        <f t="shared" si="97"/>
        <v>55166.8</v>
      </c>
      <c r="D269" s="17">
        <f>D274</f>
        <v>0</v>
      </c>
      <c r="E269" s="17">
        <f t="shared" ref="E269:N269" si="99">E274</f>
        <v>0</v>
      </c>
      <c r="F269" s="17">
        <f t="shared" si="99"/>
        <v>2329</v>
      </c>
      <c r="G269" s="17">
        <f t="shared" si="99"/>
        <v>0</v>
      </c>
      <c r="H269" s="17">
        <f t="shared" si="99"/>
        <v>9677</v>
      </c>
      <c r="I269" s="17">
        <f t="shared" si="99"/>
        <v>10790.2</v>
      </c>
      <c r="J269" s="17">
        <f t="shared" si="99"/>
        <v>10790.2</v>
      </c>
      <c r="K269" s="17">
        <f t="shared" si="99"/>
        <v>10790.2</v>
      </c>
      <c r="L269" s="17">
        <f t="shared" si="99"/>
        <v>10790.2</v>
      </c>
      <c r="M269" s="17">
        <f t="shared" si="99"/>
        <v>0</v>
      </c>
      <c r="N269" s="17">
        <f t="shared" si="99"/>
        <v>0</v>
      </c>
      <c r="O269" s="11"/>
      <c r="P269" s="8"/>
      <c r="Q269" s="8"/>
      <c r="R269" s="8"/>
      <c r="S269" s="9"/>
    </row>
    <row r="270" spans="1:19" s="2" customFormat="1">
      <c r="A270" s="56">
        <v>196</v>
      </c>
      <c r="B270" s="11" t="s">
        <v>13</v>
      </c>
      <c r="C270" s="17">
        <f t="shared" si="97"/>
        <v>2295.4</v>
      </c>
      <c r="D270" s="17">
        <f t="shared" ref="D270:N271" si="100">D275</f>
        <v>0</v>
      </c>
      <c r="E270" s="17">
        <f t="shared" si="100"/>
        <v>0</v>
      </c>
      <c r="F270" s="17">
        <f t="shared" si="100"/>
        <v>2295.4</v>
      </c>
      <c r="G270" s="17">
        <f t="shared" si="100"/>
        <v>0</v>
      </c>
      <c r="H270" s="17">
        <f t="shared" si="100"/>
        <v>0</v>
      </c>
      <c r="I270" s="17">
        <f t="shared" si="100"/>
        <v>0</v>
      </c>
      <c r="J270" s="17">
        <f t="shared" si="100"/>
        <v>0</v>
      </c>
      <c r="K270" s="17">
        <f t="shared" si="100"/>
        <v>0</v>
      </c>
      <c r="L270" s="17">
        <f t="shared" si="100"/>
        <v>0</v>
      </c>
      <c r="M270" s="17">
        <f t="shared" si="100"/>
        <v>0</v>
      </c>
      <c r="N270" s="17">
        <f t="shared" si="100"/>
        <v>0</v>
      </c>
      <c r="O270" s="11"/>
      <c r="P270" s="8"/>
      <c r="Q270" s="8"/>
      <c r="R270" s="8"/>
      <c r="S270" s="9"/>
    </row>
    <row r="271" spans="1:19" s="2" customFormat="1">
      <c r="A271" s="56">
        <v>197</v>
      </c>
      <c r="B271" s="11" t="s">
        <v>14</v>
      </c>
      <c r="C271" s="17">
        <f t="shared" si="97"/>
        <v>57246.6</v>
      </c>
      <c r="D271" s="17">
        <f t="shared" si="100"/>
        <v>11130</v>
      </c>
      <c r="E271" s="17">
        <f t="shared" si="100"/>
        <v>8010</v>
      </c>
      <c r="F271" s="17">
        <f t="shared" si="100"/>
        <v>8586.6</v>
      </c>
      <c r="G271" s="17">
        <f t="shared" si="100"/>
        <v>2740</v>
      </c>
      <c r="H271" s="17">
        <f t="shared" si="100"/>
        <v>9940</v>
      </c>
      <c r="I271" s="17">
        <f t="shared" si="100"/>
        <v>4140</v>
      </c>
      <c r="J271" s="17">
        <f t="shared" si="100"/>
        <v>2540</v>
      </c>
      <c r="K271" s="17">
        <f t="shared" si="100"/>
        <v>2540</v>
      </c>
      <c r="L271" s="17">
        <f t="shared" si="100"/>
        <v>2540</v>
      </c>
      <c r="M271" s="17">
        <f t="shared" si="100"/>
        <v>2540</v>
      </c>
      <c r="N271" s="17">
        <f t="shared" si="100"/>
        <v>2540</v>
      </c>
      <c r="O271" s="11"/>
      <c r="P271" s="8"/>
      <c r="Q271" s="8"/>
      <c r="R271" s="8"/>
      <c r="S271" s="9"/>
    </row>
    <row r="272" spans="1:19" s="2" customFormat="1">
      <c r="A272" s="56">
        <v>198</v>
      </c>
      <c r="B272" s="68" t="s">
        <v>28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8"/>
      <c r="Q272" s="8"/>
      <c r="R272" s="8"/>
      <c r="S272" s="9"/>
    </row>
    <row r="273" spans="1:19" s="2" customFormat="1" ht="45">
      <c r="A273" s="56">
        <v>199</v>
      </c>
      <c r="B273" s="11" t="s">
        <v>22</v>
      </c>
      <c r="C273" s="17">
        <f t="shared" ref="C273:C324" si="101">SUM(D273:N273)</f>
        <v>114708.79999999999</v>
      </c>
      <c r="D273" s="17">
        <f t="shared" ref="D273:N273" si="102">SUM(D274:D276)</f>
        <v>11130</v>
      </c>
      <c r="E273" s="17">
        <f t="shared" si="102"/>
        <v>8010</v>
      </c>
      <c r="F273" s="17">
        <f t="shared" si="102"/>
        <v>13211</v>
      </c>
      <c r="G273" s="17">
        <f t="shared" si="102"/>
        <v>2740</v>
      </c>
      <c r="H273" s="17">
        <f t="shared" si="102"/>
        <v>19617</v>
      </c>
      <c r="I273" s="17">
        <f t="shared" si="102"/>
        <v>14930.2</v>
      </c>
      <c r="J273" s="17">
        <f t="shared" si="102"/>
        <v>13330.2</v>
      </c>
      <c r="K273" s="17">
        <f t="shared" si="102"/>
        <v>13330.2</v>
      </c>
      <c r="L273" s="17">
        <f t="shared" si="102"/>
        <v>13330.2</v>
      </c>
      <c r="M273" s="17">
        <f t="shared" si="102"/>
        <v>2540</v>
      </c>
      <c r="N273" s="17">
        <f t="shared" si="102"/>
        <v>2540</v>
      </c>
      <c r="O273" s="11"/>
      <c r="P273" s="8"/>
      <c r="Q273" s="8"/>
      <c r="R273" s="8"/>
      <c r="S273" s="9"/>
    </row>
    <row r="274" spans="1:19" s="2" customFormat="1">
      <c r="A274" s="56">
        <v>200</v>
      </c>
      <c r="B274" s="11" t="s">
        <v>12</v>
      </c>
      <c r="C274" s="17">
        <f t="shared" si="101"/>
        <v>55166.8</v>
      </c>
      <c r="D274" s="17">
        <f>D278+D282+D286+D290+D294+D298+D302+D306+D310+D314+D318+D322</f>
        <v>0</v>
      </c>
      <c r="E274" s="17">
        <f t="shared" ref="E274:N274" si="103">E278+E282+E286+E290+E294+E298+E302+E306+E310+E314+E318+E322</f>
        <v>0</v>
      </c>
      <c r="F274" s="17">
        <f t="shared" si="103"/>
        <v>2329</v>
      </c>
      <c r="G274" s="17">
        <f t="shared" si="103"/>
        <v>0</v>
      </c>
      <c r="H274" s="17">
        <f t="shared" si="103"/>
        <v>9677</v>
      </c>
      <c r="I274" s="17">
        <f t="shared" si="103"/>
        <v>10790.2</v>
      </c>
      <c r="J274" s="17">
        <f t="shared" si="103"/>
        <v>10790.2</v>
      </c>
      <c r="K274" s="17">
        <f t="shared" si="103"/>
        <v>10790.2</v>
      </c>
      <c r="L274" s="17">
        <f t="shared" si="103"/>
        <v>10790.2</v>
      </c>
      <c r="M274" s="17">
        <f t="shared" si="103"/>
        <v>0</v>
      </c>
      <c r="N274" s="17">
        <f t="shared" si="103"/>
        <v>0</v>
      </c>
      <c r="O274" s="11"/>
      <c r="P274" s="8"/>
      <c r="Q274" s="8"/>
      <c r="R274" s="8"/>
      <c r="S274" s="9"/>
    </row>
    <row r="275" spans="1:19" s="2" customFormat="1">
      <c r="A275" s="56">
        <v>201</v>
      </c>
      <c r="B275" s="11" t="s">
        <v>13</v>
      </c>
      <c r="C275" s="17">
        <f t="shared" si="101"/>
        <v>2295.4</v>
      </c>
      <c r="D275" s="17">
        <f t="shared" ref="D275:N276" si="104">D279+D283+D287+D291+D295+D299+D303+D307+D311+D315+D319+D323</f>
        <v>0</v>
      </c>
      <c r="E275" s="17">
        <f t="shared" si="104"/>
        <v>0</v>
      </c>
      <c r="F275" s="17">
        <f t="shared" si="104"/>
        <v>2295.4</v>
      </c>
      <c r="G275" s="17">
        <f t="shared" si="104"/>
        <v>0</v>
      </c>
      <c r="H275" s="17">
        <f t="shared" si="104"/>
        <v>0</v>
      </c>
      <c r="I275" s="17">
        <f t="shared" si="104"/>
        <v>0</v>
      </c>
      <c r="J275" s="17">
        <f t="shared" si="104"/>
        <v>0</v>
      </c>
      <c r="K275" s="17">
        <f t="shared" si="104"/>
        <v>0</v>
      </c>
      <c r="L275" s="17">
        <f t="shared" si="104"/>
        <v>0</v>
      </c>
      <c r="M275" s="17">
        <f t="shared" si="104"/>
        <v>0</v>
      </c>
      <c r="N275" s="17">
        <f t="shared" si="104"/>
        <v>0</v>
      </c>
      <c r="O275" s="11"/>
      <c r="P275" s="8"/>
      <c r="Q275" s="8"/>
      <c r="R275" s="8"/>
      <c r="S275" s="9"/>
    </row>
    <row r="276" spans="1:19" s="2" customFormat="1">
      <c r="A276" s="56">
        <v>202</v>
      </c>
      <c r="B276" s="11" t="s">
        <v>14</v>
      </c>
      <c r="C276" s="18">
        <f t="shared" si="101"/>
        <v>57246.6</v>
      </c>
      <c r="D276" s="18">
        <f t="shared" si="104"/>
        <v>11130</v>
      </c>
      <c r="E276" s="18">
        <f t="shared" si="104"/>
        <v>8010</v>
      </c>
      <c r="F276" s="18">
        <f t="shared" si="104"/>
        <v>8586.6</v>
      </c>
      <c r="G276" s="18">
        <f t="shared" si="104"/>
        <v>2740</v>
      </c>
      <c r="H276" s="18">
        <f t="shared" si="104"/>
        <v>9940</v>
      </c>
      <c r="I276" s="18">
        <f t="shared" si="104"/>
        <v>4140</v>
      </c>
      <c r="J276" s="18">
        <f t="shared" si="104"/>
        <v>2540</v>
      </c>
      <c r="K276" s="18">
        <f t="shared" si="104"/>
        <v>2540</v>
      </c>
      <c r="L276" s="18">
        <f t="shared" si="104"/>
        <v>2540</v>
      </c>
      <c r="M276" s="18">
        <f t="shared" si="104"/>
        <v>2540</v>
      </c>
      <c r="N276" s="18">
        <f t="shared" si="104"/>
        <v>2540</v>
      </c>
      <c r="O276" s="14"/>
      <c r="P276" s="9"/>
      <c r="Q276" s="9"/>
      <c r="R276" s="9"/>
      <c r="S276" s="9"/>
    </row>
    <row r="277" spans="1:19" s="2" customFormat="1" ht="105">
      <c r="A277" s="56">
        <v>203</v>
      </c>
      <c r="B277" s="11" t="s">
        <v>56</v>
      </c>
      <c r="C277" s="18">
        <f t="shared" si="101"/>
        <v>11540</v>
      </c>
      <c r="D277" s="18">
        <f t="shared" ref="D277" si="105">SUM(D278:D280)</f>
        <v>5500</v>
      </c>
      <c r="E277" s="18">
        <f t="shared" ref="E277:N277" si="106">SUM(E278:E280)</f>
        <v>3020</v>
      </c>
      <c r="F277" s="18">
        <f t="shared" si="106"/>
        <v>3020</v>
      </c>
      <c r="G277" s="18">
        <f t="shared" si="106"/>
        <v>0</v>
      </c>
      <c r="H277" s="18">
        <f t="shared" si="106"/>
        <v>0</v>
      </c>
      <c r="I277" s="18">
        <f t="shared" si="106"/>
        <v>0</v>
      </c>
      <c r="J277" s="18">
        <f t="shared" si="106"/>
        <v>0</v>
      </c>
      <c r="K277" s="18">
        <f t="shared" si="106"/>
        <v>0</v>
      </c>
      <c r="L277" s="18">
        <f t="shared" si="106"/>
        <v>0</v>
      </c>
      <c r="M277" s="18">
        <f t="shared" si="106"/>
        <v>0</v>
      </c>
      <c r="N277" s="18">
        <f t="shared" si="106"/>
        <v>0</v>
      </c>
      <c r="O277" s="11" t="s">
        <v>126</v>
      </c>
      <c r="P277" s="9"/>
      <c r="Q277" s="9"/>
      <c r="R277" s="9"/>
      <c r="S277" s="9"/>
    </row>
    <row r="278" spans="1:19" s="2" customFormat="1">
      <c r="A278" s="56">
        <v>204</v>
      </c>
      <c r="B278" s="11" t="s">
        <v>12</v>
      </c>
      <c r="C278" s="18">
        <f t="shared" si="101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56">
        <v>205</v>
      </c>
      <c r="B279" s="11" t="s">
        <v>13</v>
      </c>
      <c r="C279" s="18">
        <f t="shared" si="101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56">
        <v>206</v>
      </c>
      <c r="B280" s="11" t="s">
        <v>14</v>
      </c>
      <c r="C280" s="18">
        <f t="shared" si="101"/>
        <v>11540</v>
      </c>
      <c r="D280" s="18">
        <v>5500</v>
      </c>
      <c r="E280" s="18">
        <v>3020</v>
      </c>
      <c r="F280" s="18">
        <v>3020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6"/>
      <c r="P280" s="9"/>
      <c r="Q280" s="9"/>
      <c r="R280" s="9"/>
      <c r="S280" s="9"/>
    </row>
    <row r="281" spans="1:19" s="2" customFormat="1" ht="61.5" customHeight="1">
      <c r="A281" s="56">
        <v>207</v>
      </c>
      <c r="B281" s="11" t="s">
        <v>57</v>
      </c>
      <c r="C281" s="18">
        <f t="shared" si="101"/>
        <v>5500</v>
      </c>
      <c r="D281" s="18">
        <f t="shared" ref="D281:N281" si="107">SUM(D282:D284)</f>
        <v>500</v>
      </c>
      <c r="E281" s="18">
        <f t="shared" si="107"/>
        <v>500</v>
      </c>
      <c r="F281" s="18">
        <f t="shared" si="107"/>
        <v>500</v>
      </c>
      <c r="G281" s="18">
        <f t="shared" si="107"/>
        <v>500</v>
      </c>
      <c r="H281" s="18">
        <f t="shared" si="107"/>
        <v>500</v>
      </c>
      <c r="I281" s="18">
        <f t="shared" si="107"/>
        <v>500</v>
      </c>
      <c r="J281" s="18">
        <f t="shared" si="107"/>
        <v>500</v>
      </c>
      <c r="K281" s="18">
        <f t="shared" si="107"/>
        <v>500</v>
      </c>
      <c r="L281" s="18">
        <f t="shared" si="107"/>
        <v>500</v>
      </c>
      <c r="M281" s="18">
        <f t="shared" si="107"/>
        <v>500</v>
      </c>
      <c r="N281" s="18">
        <f t="shared" si="107"/>
        <v>500</v>
      </c>
      <c r="O281" s="11" t="s">
        <v>125</v>
      </c>
      <c r="P281" s="9"/>
      <c r="Q281" s="9"/>
      <c r="R281" s="9"/>
      <c r="S281" s="9"/>
    </row>
    <row r="282" spans="1:19" s="2" customFormat="1">
      <c r="A282" s="56">
        <v>208</v>
      </c>
      <c r="B282" s="11" t="s">
        <v>12</v>
      </c>
      <c r="C282" s="18">
        <f t="shared" si="101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56">
        <v>209</v>
      </c>
      <c r="B283" s="11" t="s">
        <v>13</v>
      </c>
      <c r="C283" s="18">
        <f t="shared" si="101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56">
        <v>210</v>
      </c>
      <c r="B284" s="11" t="s">
        <v>14</v>
      </c>
      <c r="C284" s="18">
        <f t="shared" si="101"/>
        <v>5500</v>
      </c>
      <c r="D284" s="18">
        <v>500</v>
      </c>
      <c r="E284" s="18">
        <v>500</v>
      </c>
      <c r="F284" s="18">
        <v>500</v>
      </c>
      <c r="G284" s="18">
        <v>500</v>
      </c>
      <c r="H284" s="18">
        <v>500</v>
      </c>
      <c r="I284" s="18">
        <v>500</v>
      </c>
      <c r="J284" s="18">
        <v>500</v>
      </c>
      <c r="K284" s="18">
        <v>500</v>
      </c>
      <c r="L284" s="18">
        <v>500</v>
      </c>
      <c r="M284" s="18">
        <v>500</v>
      </c>
      <c r="N284" s="18">
        <v>500</v>
      </c>
      <c r="O284" s="16"/>
      <c r="P284" s="9"/>
      <c r="Q284" s="9"/>
      <c r="R284" s="9"/>
      <c r="S284" s="9"/>
    </row>
    <row r="285" spans="1:19" s="2" customFormat="1" ht="77.25" customHeight="1">
      <c r="A285" s="56">
        <v>211</v>
      </c>
      <c r="B285" s="11" t="s">
        <v>58</v>
      </c>
      <c r="C285" s="18">
        <f t="shared" si="101"/>
        <v>2200</v>
      </c>
      <c r="D285" s="18">
        <f t="shared" ref="D285:N285" si="108">SUM(D286:D288)</f>
        <v>200</v>
      </c>
      <c r="E285" s="18">
        <f t="shared" si="108"/>
        <v>200</v>
      </c>
      <c r="F285" s="18">
        <f t="shared" si="108"/>
        <v>200</v>
      </c>
      <c r="G285" s="18">
        <f t="shared" si="108"/>
        <v>200</v>
      </c>
      <c r="H285" s="18">
        <f t="shared" si="108"/>
        <v>200</v>
      </c>
      <c r="I285" s="18">
        <f t="shared" si="108"/>
        <v>200</v>
      </c>
      <c r="J285" s="18">
        <f t="shared" si="108"/>
        <v>200</v>
      </c>
      <c r="K285" s="18">
        <f t="shared" si="108"/>
        <v>200</v>
      </c>
      <c r="L285" s="18">
        <f t="shared" si="108"/>
        <v>200</v>
      </c>
      <c r="M285" s="18">
        <f t="shared" si="108"/>
        <v>200</v>
      </c>
      <c r="N285" s="18">
        <f t="shared" si="108"/>
        <v>200</v>
      </c>
      <c r="O285" s="11" t="s">
        <v>113</v>
      </c>
      <c r="P285" s="9"/>
      <c r="Q285" s="9"/>
      <c r="R285" s="9"/>
      <c r="S285" s="9"/>
    </row>
    <row r="286" spans="1:19" s="2" customFormat="1">
      <c r="A286" s="56">
        <v>212</v>
      </c>
      <c r="B286" s="11" t="s">
        <v>12</v>
      </c>
      <c r="C286" s="18">
        <f t="shared" si="101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56">
        <v>213</v>
      </c>
      <c r="B287" s="11" t="s">
        <v>13</v>
      </c>
      <c r="C287" s="18">
        <f t="shared" si="101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56">
        <v>214</v>
      </c>
      <c r="B288" s="11" t="s">
        <v>14</v>
      </c>
      <c r="C288" s="18">
        <f t="shared" si="101"/>
        <v>2200</v>
      </c>
      <c r="D288" s="18">
        <v>200</v>
      </c>
      <c r="E288" s="18">
        <v>200</v>
      </c>
      <c r="F288" s="18">
        <v>200</v>
      </c>
      <c r="G288" s="18">
        <v>200</v>
      </c>
      <c r="H288" s="18">
        <v>200</v>
      </c>
      <c r="I288" s="18">
        <v>200</v>
      </c>
      <c r="J288" s="18">
        <v>200</v>
      </c>
      <c r="K288" s="18">
        <v>200</v>
      </c>
      <c r="L288" s="18">
        <v>200</v>
      </c>
      <c r="M288" s="18">
        <v>200</v>
      </c>
      <c r="N288" s="18">
        <v>200</v>
      </c>
      <c r="O288" s="16"/>
      <c r="P288" s="9"/>
      <c r="Q288" s="9"/>
      <c r="R288" s="9"/>
      <c r="S288" s="9"/>
    </row>
    <row r="289" spans="1:19" s="2" customFormat="1" ht="61.5" customHeight="1">
      <c r="A289" s="56">
        <v>215</v>
      </c>
      <c r="B289" s="11" t="s">
        <v>59</v>
      </c>
      <c r="C289" s="18">
        <f t="shared" si="101"/>
        <v>4400</v>
      </c>
      <c r="D289" s="18">
        <f t="shared" ref="D289:N289" si="109">SUM(D290:D292)</f>
        <v>400</v>
      </c>
      <c r="E289" s="18">
        <f t="shared" si="109"/>
        <v>400</v>
      </c>
      <c r="F289" s="18">
        <f t="shared" si="109"/>
        <v>400</v>
      </c>
      <c r="G289" s="18">
        <f t="shared" si="109"/>
        <v>400</v>
      </c>
      <c r="H289" s="18">
        <f t="shared" si="109"/>
        <v>400</v>
      </c>
      <c r="I289" s="18">
        <f t="shared" si="109"/>
        <v>400</v>
      </c>
      <c r="J289" s="18">
        <f t="shared" si="109"/>
        <v>400</v>
      </c>
      <c r="K289" s="18">
        <f t="shared" si="109"/>
        <v>400</v>
      </c>
      <c r="L289" s="18">
        <f t="shared" si="109"/>
        <v>400</v>
      </c>
      <c r="M289" s="18">
        <f t="shared" si="109"/>
        <v>400</v>
      </c>
      <c r="N289" s="18">
        <f t="shared" si="109"/>
        <v>400</v>
      </c>
      <c r="O289" s="11" t="s">
        <v>124</v>
      </c>
      <c r="P289" s="9"/>
      <c r="Q289" s="9"/>
      <c r="R289" s="9"/>
      <c r="S289" s="9"/>
    </row>
    <row r="290" spans="1:19" s="2" customFormat="1">
      <c r="A290" s="56">
        <v>216</v>
      </c>
      <c r="B290" s="11" t="s">
        <v>12</v>
      </c>
      <c r="C290" s="18">
        <f t="shared" si="101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56">
        <v>217</v>
      </c>
      <c r="B291" s="11" t="s">
        <v>13</v>
      </c>
      <c r="C291" s="18">
        <f t="shared" si="101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56">
        <v>218</v>
      </c>
      <c r="B292" s="11" t="s">
        <v>14</v>
      </c>
      <c r="C292" s="18">
        <f t="shared" si="101"/>
        <v>4400</v>
      </c>
      <c r="D292" s="18">
        <v>400</v>
      </c>
      <c r="E292" s="18">
        <v>400</v>
      </c>
      <c r="F292" s="18">
        <v>400</v>
      </c>
      <c r="G292" s="18">
        <v>400</v>
      </c>
      <c r="H292" s="18">
        <v>400</v>
      </c>
      <c r="I292" s="18">
        <v>400</v>
      </c>
      <c r="J292" s="18">
        <v>400</v>
      </c>
      <c r="K292" s="18">
        <v>400</v>
      </c>
      <c r="L292" s="18">
        <v>400</v>
      </c>
      <c r="M292" s="18">
        <v>400</v>
      </c>
      <c r="N292" s="18">
        <v>400</v>
      </c>
      <c r="O292" s="16"/>
      <c r="P292" s="9"/>
      <c r="Q292" s="9"/>
      <c r="R292" s="9"/>
      <c r="S292" s="9"/>
    </row>
    <row r="293" spans="1:19" s="2" customFormat="1" ht="91.5" customHeight="1">
      <c r="A293" s="56">
        <v>219</v>
      </c>
      <c r="B293" s="11" t="s">
        <v>60</v>
      </c>
      <c r="C293" s="18">
        <f t="shared" si="101"/>
        <v>9240</v>
      </c>
      <c r="D293" s="18">
        <v>840</v>
      </c>
      <c r="E293" s="18">
        <f t="shared" ref="E293:N293" si="110">SUM(E294:E296)</f>
        <v>840</v>
      </c>
      <c r="F293" s="18">
        <f t="shared" si="110"/>
        <v>840</v>
      </c>
      <c r="G293" s="18">
        <f t="shared" si="110"/>
        <v>840</v>
      </c>
      <c r="H293" s="18">
        <f t="shared" si="110"/>
        <v>840</v>
      </c>
      <c r="I293" s="18">
        <f t="shared" si="110"/>
        <v>840</v>
      </c>
      <c r="J293" s="18">
        <f t="shared" si="110"/>
        <v>840</v>
      </c>
      <c r="K293" s="18">
        <f t="shared" si="110"/>
        <v>840</v>
      </c>
      <c r="L293" s="18">
        <f t="shared" si="110"/>
        <v>840</v>
      </c>
      <c r="M293" s="18">
        <f t="shared" si="110"/>
        <v>840</v>
      </c>
      <c r="N293" s="18">
        <f t="shared" si="110"/>
        <v>840</v>
      </c>
      <c r="O293" s="11" t="s">
        <v>123</v>
      </c>
      <c r="P293" s="9"/>
      <c r="Q293" s="9"/>
      <c r="R293" s="9"/>
      <c r="S293" s="9"/>
    </row>
    <row r="294" spans="1:19" s="2" customFormat="1">
      <c r="A294" s="56">
        <v>220</v>
      </c>
      <c r="B294" s="11" t="s">
        <v>12</v>
      </c>
      <c r="C294" s="18">
        <f t="shared" si="101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56">
        <v>221</v>
      </c>
      <c r="B295" s="11" t="s">
        <v>13</v>
      </c>
      <c r="C295" s="18">
        <f t="shared" si="101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56">
        <v>222</v>
      </c>
      <c r="B296" s="11" t="s">
        <v>14</v>
      </c>
      <c r="C296" s="18">
        <f t="shared" si="101"/>
        <v>9240</v>
      </c>
      <c r="D296" s="18">
        <v>840</v>
      </c>
      <c r="E296" s="18">
        <v>840</v>
      </c>
      <c r="F296" s="18">
        <v>840</v>
      </c>
      <c r="G296" s="18">
        <v>840</v>
      </c>
      <c r="H296" s="18">
        <v>840</v>
      </c>
      <c r="I296" s="18">
        <v>840</v>
      </c>
      <c r="J296" s="18">
        <v>840</v>
      </c>
      <c r="K296" s="18">
        <v>840</v>
      </c>
      <c r="L296" s="18">
        <v>840</v>
      </c>
      <c r="M296" s="18">
        <v>840</v>
      </c>
      <c r="N296" s="18">
        <v>840</v>
      </c>
      <c r="O296" s="16"/>
      <c r="P296" s="9"/>
      <c r="Q296" s="9"/>
      <c r="R296" s="9"/>
      <c r="S296" s="9"/>
    </row>
    <row r="297" spans="1:19" s="2" customFormat="1" ht="150.75" customHeight="1">
      <c r="A297" s="56">
        <v>223</v>
      </c>
      <c r="B297" s="11" t="s">
        <v>61</v>
      </c>
      <c r="C297" s="18">
        <f t="shared" si="101"/>
        <v>40</v>
      </c>
      <c r="D297" s="18">
        <f t="shared" ref="D297:N297" si="111">SUM(D298:D300)</f>
        <v>40</v>
      </c>
      <c r="E297" s="18">
        <f t="shared" si="111"/>
        <v>0</v>
      </c>
      <c r="F297" s="18">
        <f t="shared" si="111"/>
        <v>0</v>
      </c>
      <c r="G297" s="18">
        <f t="shared" si="111"/>
        <v>0</v>
      </c>
      <c r="H297" s="18">
        <f t="shared" si="111"/>
        <v>0</v>
      </c>
      <c r="I297" s="18">
        <f t="shared" si="111"/>
        <v>0</v>
      </c>
      <c r="J297" s="18">
        <f t="shared" si="111"/>
        <v>0</v>
      </c>
      <c r="K297" s="18">
        <f t="shared" si="111"/>
        <v>0</v>
      </c>
      <c r="L297" s="18">
        <f t="shared" si="111"/>
        <v>0</v>
      </c>
      <c r="M297" s="18">
        <f t="shared" si="111"/>
        <v>0</v>
      </c>
      <c r="N297" s="18">
        <f t="shared" si="111"/>
        <v>0</v>
      </c>
      <c r="O297" s="11" t="s">
        <v>122</v>
      </c>
      <c r="P297" s="9"/>
      <c r="Q297" s="9"/>
      <c r="R297" s="9"/>
      <c r="S297" s="9"/>
    </row>
    <row r="298" spans="1:19" s="2" customFormat="1">
      <c r="A298" s="56">
        <v>224</v>
      </c>
      <c r="B298" s="11" t="s">
        <v>12</v>
      </c>
      <c r="C298" s="18">
        <f t="shared" si="101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56">
        <v>225</v>
      </c>
      <c r="B299" s="11" t="s">
        <v>13</v>
      </c>
      <c r="C299" s="18">
        <f t="shared" si="101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56">
        <v>226</v>
      </c>
      <c r="B300" s="11" t="s">
        <v>14</v>
      </c>
      <c r="C300" s="18">
        <f t="shared" si="101"/>
        <v>40</v>
      </c>
      <c r="D300" s="18">
        <v>40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56">
        <v>227</v>
      </c>
      <c r="B301" s="11" t="s">
        <v>62</v>
      </c>
      <c r="C301" s="18">
        <f t="shared" si="101"/>
        <v>0</v>
      </c>
      <c r="D301" s="18">
        <f t="shared" ref="D301:N301" si="112">SUM(D302:D304)</f>
        <v>0</v>
      </c>
      <c r="E301" s="18">
        <f t="shared" si="112"/>
        <v>0</v>
      </c>
      <c r="F301" s="18">
        <f t="shared" si="112"/>
        <v>0</v>
      </c>
      <c r="G301" s="18">
        <f t="shared" si="112"/>
        <v>0</v>
      </c>
      <c r="H301" s="18">
        <f t="shared" si="112"/>
        <v>0</v>
      </c>
      <c r="I301" s="18">
        <f t="shared" si="112"/>
        <v>0</v>
      </c>
      <c r="J301" s="18">
        <f t="shared" si="112"/>
        <v>0</v>
      </c>
      <c r="K301" s="18">
        <f t="shared" si="112"/>
        <v>0</v>
      </c>
      <c r="L301" s="18">
        <f t="shared" si="112"/>
        <v>0</v>
      </c>
      <c r="M301" s="18">
        <f t="shared" si="112"/>
        <v>0</v>
      </c>
      <c r="N301" s="18">
        <f t="shared" si="112"/>
        <v>0</v>
      </c>
      <c r="O301" s="11" t="s">
        <v>121</v>
      </c>
      <c r="P301" s="9"/>
      <c r="Q301" s="9"/>
      <c r="R301" s="9"/>
      <c r="S301" s="9"/>
    </row>
    <row r="302" spans="1:19" s="2" customFormat="1">
      <c r="A302" s="56">
        <v>228</v>
      </c>
      <c r="B302" s="11" t="s">
        <v>12</v>
      </c>
      <c r="C302" s="18">
        <f t="shared" si="101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56">
        <v>229</v>
      </c>
      <c r="B303" s="11" t="s">
        <v>13</v>
      </c>
      <c r="C303" s="18">
        <f t="shared" si="101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56">
        <v>230</v>
      </c>
      <c r="B304" s="11" t="s">
        <v>14</v>
      </c>
      <c r="C304" s="18">
        <f t="shared" si="101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56">
        <v>231</v>
      </c>
      <c r="B305" s="11" t="s">
        <v>63</v>
      </c>
      <c r="C305" s="18">
        <f t="shared" si="101"/>
        <v>3750</v>
      </c>
      <c r="D305" s="18">
        <f t="shared" ref="D305:N305" si="113">SUM(D306:D308)</f>
        <v>1250</v>
      </c>
      <c r="E305" s="18">
        <f t="shared" si="113"/>
        <v>1250</v>
      </c>
      <c r="F305" s="18">
        <f t="shared" si="113"/>
        <v>1250</v>
      </c>
      <c r="G305" s="18">
        <f t="shared" si="113"/>
        <v>0</v>
      </c>
      <c r="H305" s="18">
        <f t="shared" si="113"/>
        <v>0</v>
      </c>
      <c r="I305" s="18">
        <f t="shared" si="113"/>
        <v>0</v>
      </c>
      <c r="J305" s="18">
        <f t="shared" si="113"/>
        <v>0</v>
      </c>
      <c r="K305" s="18">
        <f t="shared" si="113"/>
        <v>0</v>
      </c>
      <c r="L305" s="18">
        <f t="shared" si="113"/>
        <v>0</v>
      </c>
      <c r="M305" s="18">
        <f t="shared" si="113"/>
        <v>0</v>
      </c>
      <c r="N305" s="18">
        <f t="shared" si="113"/>
        <v>0</v>
      </c>
      <c r="O305" s="11" t="s">
        <v>113</v>
      </c>
      <c r="P305" s="9"/>
      <c r="Q305" s="9"/>
      <c r="R305" s="9"/>
      <c r="S305" s="9"/>
    </row>
    <row r="306" spans="1:19" s="2" customFormat="1">
      <c r="A306" s="56">
        <v>232</v>
      </c>
      <c r="B306" s="11" t="s">
        <v>12</v>
      </c>
      <c r="C306" s="18">
        <f t="shared" si="101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56">
        <v>233</v>
      </c>
      <c r="B307" s="11" t="s">
        <v>13</v>
      </c>
      <c r="C307" s="18">
        <f t="shared" si="101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56">
        <v>234</v>
      </c>
      <c r="B308" s="11" t="s">
        <v>14</v>
      </c>
      <c r="C308" s="18">
        <f t="shared" si="101"/>
        <v>3750</v>
      </c>
      <c r="D308" s="18">
        <v>1250</v>
      </c>
      <c r="E308" s="18">
        <v>1250</v>
      </c>
      <c r="F308" s="18">
        <v>1250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45.75" customHeight="1">
      <c r="A309" s="56">
        <v>235</v>
      </c>
      <c r="B309" s="11" t="s">
        <v>64</v>
      </c>
      <c r="C309" s="18">
        <f t="shared" si="101"/>
        <v>8400</v>
      </c>
      <c r="D309" s="18">
        <f t="shared" ref="D309:N309" si="114">SUM(D310:D312)</f>
        <v>1200</v>
      </c>
      <c r="E309" s="18">
        <f t="shared" si="114"/>
        <v>1200</v>
      </c>
      <c r="F309" s="18">
        <f t="shared" si="114"/>
        <v>800</v>
      </c>
      <c r="G309" s="18">
        <f t="shared" si="114"/>
        <v>800</v>
      </c>
      <c r="H309" s="18">
        <f t="shared" si="114"/>
        <v>800</v>
      </c>
      <c r="I309" s="18">
        <f t="shared" si="114"/>
        <v>600</v>
      </c>
      <c r="J309" s="18">
        <f t="shared" si="114"/>
        <v>600</v>
      </c>
      <c r="K309" s="18">
        <f t="shared" si="114"/>
        <v>600</v>
      </c>
      <c r="L309" s="18">
        <f t="shared" si="114"/>
        <v>600</v>
      </c>
      <c r="M309" s="18">
        <f t="shared" si="114"/>
        <v>600</v>
      </c>
      <c r="N309" s="18">
        <f t="shared" si="114"/>
        <v>600</v>
      </c>
      <c r="O309" s="11" t="s">
        <v>120</v>
      </c>
      <c r="P309" s="9"/>
      <c r="Q309" s="9"/>
      <c r="R309" s="9"/>
      <c r="S309" s="9"/>
    </row>
    <row r="310" spans="1:19" s="2" customFormat="1">
      <c r="A310" s="56">
        <v>236</v>
      </c>
      <c r="B310" s="11" t="s">
        <v>12</v>
      </c>
      <c r="C310" s="18">
        <f t="shared" si="101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56">
        <v>237</v>
      </c>
      <c r="B311" s="11" t="s">
        <v>13</v>
      </c>
      <c r="C311" s="18">
        <f t="shared" si="101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56">
        <v>238</v>
      </c>
      <c r="B312" s="11" t="s">
        <v>14</v>
      </c>
      <c r="C312" s="18">
        <f t="shared" si="101"/>
        <v>8400</v>
      </c>
      <c r="D312" s="18">
        <v>1200</v>
      </c>
      <c r="E312" s="18">
        <v>1200</v>
      </c>
      <c r="F312" s="18">
        <v>800</v>
      </c>
      <c r="G312" s="18">
        <v>800</v>
      </c>
      <c r="H312" s="18">
        <v>800</v>
      </c>
      <c r="I312" s="18">
        <v>600</v>
      </c>
      <c r="J312" s="18">
        <v>600</v>
      </c>
      <c r="K312" s="18">
        <v>600</v>
      </c>
      <c r="L312" s="18">
        <v>600</v>
      </c>
      <c r="M312" s="18">
        <v>600</v>
      </c>
      <c r="N312" s="18">
        <v>600</v>
      </c>
      <c r="O312" s="16"/>
      <c r="P312" s="9"/>
      <c r="Q312" s="9"/>
      <c r="R312" s="9"/>
      <c r="S312" s="9"/>
    </row>
    <row r="313" spans="1:19" s="2" customFormat="1" ht="90">
      <c r="A313" s="56">
        <v>239</v>
      </c>
      <c r="B313" s="11" t="s">
        <v>65</v>
      </c>
      <c r="C313" s="18">
        <f t="shared" si="101"/>
        <v>11400</v>
      </c>
      <c r="D313" s="18">
        <f t="shared" ref="D313:N313" si="115">SUM(D314:D316)</f>
        <v>1200</v>
      </c>
      <c r="E313" s="18">
        <f t="shared" si="115"/>
        <v>600</v>
      </c>
      <c r="F313" s="18">
        <f t="shared" si="115"/>
        <v>800</v>
      </c>
      <c r="G313" s="18">
        <f t="shared" si="115"/>
        <v>0</v>
      </c>
      <c r="H313" s="18">
        <f t="shared" si="115"/>
        <v>7200</v>
      </c>
      <c r="I313" s="18">
        <f t="shared" si="115"/>
        <v>1600</v>
      </c>
      <c r="J313" s="18">
        <f t="shared" si="115"/>
        <v>0</v>
      </c>
      <c r="K313" s="18">
        <f t="shared" si="115"/>
        <v>0</v>
      </c>
      <c r="L313" s="18">
        <f t="shared" si="115"/>
        <v>0</v>
      </c>
      <c r="M313" s="18">
        <f t="shared" si="115"/>
        <v>0</v>
      </c>
      <c r="N313" s="18">
        <f t="shared" si="115"/>
        <v>0</v>
      </c>
      <c r="O313" s="11" t="s">
        <v>119</v>
      </c>
      <c r="P313" s="9"/>
      <c r="Q313" s="9"/>
      <c r="R313" s="9"/>
      <c r="S313" s="9"/>
    </row>
    <row r="314" spans="1:19" s="2" customFormat="1">
      <c r="A314" s="56">
        <v>240</v>
      </c>
      <c r="B314" s="11" t="s">
        <v>12</v>
      </c>
      <c r="C314" s="18">
        <f t="shared" si="101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56">
        <v>241</v>
      </c>
      <c r="B315" s="11" t="s">
        <v>13</v>
      </c>
      <c r="C315" s="18">
        <f t="shared" si="101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56">
        <v>242</v>
      </c>
      <c r="B316" s="11" t="s">
        <v>14</v>
      </c>
      <c r="C316" s="18">
        <f t="shared" si="101"/>
        <v>11400</v>
      </c>
      <c r="D316" s="18">
        <v>1200</v>
      </c>
      <c r="E316" s="18">
        <v>600</v>
      </c>
      <c r="F316" s="18">
        <v>800</v>
      </c>
      <c r="G316" s="18">
        <v>0</v>
      </c>
      <c r="H316" s="18">
        <v>7200</v>
      </c>
      <c r="I316" s="18">
        <v>1600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50">
      <c r="A317" s="56" t="s">
        <v>165</v>
      </c>
      <c r="B317" s="11" t="s">
        <v>85</v>
      </c>
      <c r="C317" s="18">
        <f t="shared" si="101"/>
        <v>5401</v>
      </c>
      <c r="D317" s="18">
        <f t="shared" ref="D317:N317" si="116">SUM(D318:D320)</f>
        <v>0</v>
      </c>
      <c r="E317" s="18">
        <f t="shared" si="116"/>
        <v>0</v>
      </c>
      <c r="F317" s="18">
        <f t="shared" si="116"/>
        <v>5401</v>
      </c>
      <c r="G317" s="18">
        <f t="shared" si="116"/>
        <v>0</v>
      </c>
      <c r="H317" s="18">
        <f t="shared" si="116"/>
        <v>0</v>
      </c>
      <c r="I317" s="18">
        <f t="shared" si="116"/>
        <v>0</v>
      </c>
      <c r="J317" s="18">
        <f t="shared" si="116"/>
        <v>0</v>
      </c>
      <c r="K317" s="18">
        <f t="shared" si="116"/>
        <v>0</v>
      </c>
      <c r="L317" s="18">
        <f t="shared" si="116"/>
        <v>0</v>
      </c>
      <c r="M317" s="18">
        <f t="shared" si="116"/>
        <v>0</v>
      </c>
      <c r="N317" s="18">
        <f t="shared" si="116"/>
        <v>0</v>
      </c>
      <c r="O317" s="11" t="s">
        <v>118</v>
      </c>
      <c r="P317" s="9"/>
      <c r="Q317" s="9"/>
      <c r="R317" s="9"/>
      <c r="S317" s="9"/>
    </row>
    <row r="318" spans="1:19" s="2" customFormat="1">
      <c r="A318" s="56" t="s">
        <v>166</v>
      </c>
      <c r="B318" s="11" t="s">
        <v>12</v>
      </c>
      <c r="C318" s="18">
        <f t="shared" si="101"/>
        <v>2329</v>
      </c>
      <c r="D318" s="18">
        <v>0</v>
      </c>
      <c r="E318" s="18">
        <v>0</v>
      </c>
      <c r="F318" s="18">
        <v>2329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56" t="s">
        <v>167</v>
      </c>
      <c r="B319" s="11" t="s">
        <v>13</v>
      </c>
      <c r="C319" s="18">
        <f t="shared" si="101"/>
        <v>2295.4</v>
      </c>
      <c r="D319" s="18">
        <v>0</v>
      </c>
      <c r="E319" s="18">
        <v>0</v>
      </c>
      <c r="F319" s="18">
        <v>2295.4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56" t="s">
        <v>168</v>
      </c>
      <c r="B320" s="11" t="s">
        <v>14</v>
      </c>
      <c r="C320" s="18">
        <f t="shared" si="101"/>
        <v>776.6</v>
      </c>
      <c r="D320" s="18">
        <v>0</v>
      </c>
      <c r="E320" s="18">
        <v>0</v>
      </c>
      <c r="F320" s="18">
        <v>776.6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5" customHeight="1">
      <c r="A321" s="56" t="s">
        <v>185</v>
      </c>
      <c r="B321" s="11" t="s">
        <v>190</v>
      </c>
      <c r="C321" s="18">
        <f t="shared" si="101"/>
        <v>52837.8</v>
      </c>
      <c r="D321" s="18">
        <f t="shared" ref="D321:N321" si="117">SUM(D322:D324)</f>
        <v>0</v>
      </c>
      <c r="E321" s="18">
        <f t="shared" si="117"/>
        <v>0</v>
      </c>
      <c r="F321" s="18">
        <f t="shared" si="117"/>
        <v>0</v>
      </c>
      <c r="G321" s="18">
        <f t="shared" si="117"/>
        <v>0</v>
      </c>
      <c r="H321" s="18">
        <f t="shared" si="117"/>
        <v>9677</v>
      </c>
      <c r="I321" s="42">
        <f>SUM(I322:I324)</f>
        <v>10790.2</v>
      </c>
      <c r="J321" s="42">
        <f t="shared" si="117"/>
        <v>10790.2</v>
      </c>
      <c r="K321" s="42">
        <f t="shared" si="117"/>
        <v>10790.2</v>
      </c>
      <c r="L321" s="42">
        <f t="shared" si="117"/>
        <v>10790.2</v>
      </c>
      <c r="M321" s="42">
        <f t="shared" si="117"/>
        <v>0</v>
      </c>
      <c r="N321" s="42">
        <f t="shared" si="117"/>
        <v>0</v>
      </c>
      <c r="O321" s="45" t="s">
        <v>118</v>
      </c>
      <c r="P321" s="9"/>
      <c r="Q321" s="9"/>
      <c r="R321" s="9"/>
      <c r="S321" s="9"/>
    </row>
    <row r="322" spans="1:19" s="2" customFormat="1" ht="16.5" customHeight="1">
      <c r="A322" s="56" t="s">
        <v>186</v>
      </c>
      <c r="B322" s="11" t="s">
        <v>12</v>
      </c>
      <c r="C322" s="18">
        <f t="shared" si="101"/>
        <v>52837.8</v>
      </c>
      <c r="D322" s="18">
        <v>0</v>
      </c>
      <c r="E322" s="18">
        <v>0</v>
      </c>
      <c r="F322" s="18">
        <v>0</v>
      </c>
      <c r="G322" s="18">
        <v>0</v>
      </c>
      <c r="H322" s="18">
        <v>9677</v>
      </c>
      <c r="I322" s="42">
        <v>10790.2</v>
      </c>
      <c r="J322" s="18">
        <v>10790.2</v>
      </c>
      <c r="K322" s="18">
        <v>10790.2</v>
      </c>
      <c r="L322" s="18">
        <v>10790.2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 ht="15" customHeight="1">
      <c r="A323" s="56" t="s">
        <v>187</v>
      </c>
      <c r="B323" s="11" t="s">
        <v>13</v>
      </c>
      <c r="C323" s="18">
        <f t="shared" si="101"/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56" t="s">
        <v>188</v>
      </c>
      <c r="B324" s="11" t="s">
        <v>14</v>
      </c>
      <c r="C324" s="18">
        <f t="shared" si="101"/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ht="15" customHeight="1">
      <c r="A325" s="56">
        <v>243</v>
      </c>
      <c r="B325" s="69" t="s">
        <v>31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8"/>
      <c r="Q325" s="8"/>
      <c r="R325" s="8"/>
      <c r="S325" s="9"/>
    </row>
    <row r="326" spans="1:19" ht="31.5" customHeight="1">
      <c r="A326" s="56">
        <v>244</v>
      </c>
      <c r="B326" s="11" t="s">
        <v>24</v>
      </c>
      <c r="C326" s="17">
        <f t="shared" ref="C326:C330" si="118">SUM(D326:N326)</f>
        <v>52197.8</v>
      </c>
      <c r="D326" s="17">
        <f t="shared" ref="D326:N326" si="119">SUM(D327:D330)</f>
        <v>6652.8</v>
      </c>
      <c r="E326" s="17">
        <f t="shared" si="119"/>
        <v>6825.6</v>
      </c>
      <c r="F326" s="17">
        <f t="shared" si="119"/>
        <v>0</v>
      </c>
      <c r="G326" s="17">
        <f t="shared" si="119"/>
        <v>3176.6</v>
      </c>
      <c r="H326" s="17">
        <f t="shared" si="119"/>
        <v>6048</v>
      </c>
      <c r="I326" s="17">
        <f t="shared" si="119"/>
        <v>4636</v>
      </c>
      <c r="J326" s="17">
        <f t="shared" si="119"/>
        <v>4817.6000000000004</v>
      </c>
      <c r="K326" s="17">
        <f t="shared" si="119"/>
        <v>5010.2999999999993</v>
      </c>
      <c r="L326" s="17">
        <f t="shared" si="119"/>
        <v>5010.2999999999993</v>
      </c>
      <c r="M326" s="17">
        <f t="shared" si="119"/>
        <v>5010.2999999999993</v>
      </c>
      <c r="N326" s="17">
        <f t="shared" si="119"/>
        <v>5010.2999999999993</v>
      </c>
      <c r="O326" s="11"/>
      <c r="P326" s="8"/>
      <c r="Q326" s="8"/>
      <c r="R326" s="8"/>
      <c r="S326" s="9"/>
    </row>
    <row r="327" spans="1:19" ht="22.5" customHeight="1">
      <c r="A327" s="56">
        <v>245</v>
      </c>
      <c r="B327" s="11" t="s">
        <v>30</v>
      </c>
      <c r="C327" s="17">
        <f t="shared" si="118"/>
        <v>1063.4000000000001</v>
      </c>
      <c r="D327" s="17">
        <f>D333</f>
        <v>343.6</v>
      </c>
      <c r="E327" s="17">
        <f t="shared" ref="E327:N330" si="120">E333</f>
        <v>402.8</v>
      </c>
      <c r="F327" s="17">
        <f t="shared" si="120"/>
        <v>0</v>
      </c>
      <c r="G327" s="17">
        <f t="shared" si="120"/>
        <v>0</v>
      </c>
      <c r="H327" s="17">
        <f t="shared" si="120"/>
        <v>317</v>
      </c>
      <c r="I327" s="17">
        <f t="shared" si="120"/>
        <v>0</v>
      </c>
      <c r="J327" s="17">
        <f t="shared" si="120"/>
        <v>0</v>
      </c>
      <c r="K327" s="17">
        <f t="shared" si="120"/>
        <v>0</v>
      </c>
      <c r="L327" s="17">
        <f t="shared" si="120"/>
        <v>0</v>
      </c>
      <c r="M327" s="17">
        <f t="shared" si="120"/>
        <v>0</v>
      </c>
      <c r="N327" s="17">
        <f t="shared" si="120"/>
        <v>0</v>
      </c>
      <c r="O327" s="11"/>
      <c r="P327" s="8"/>
      <c r="Q327" s="8"/>
      <c r="R327" s="8"/>
      <c r="S327" s="9"/>
    </row>
    <row r="328" spans="1:19">
      <c r="A328" s="56">
        <v>246</v>
      </c>
      <c r="B328" s="11" t="s">
        <v>12</v>
      </c>
      <c r="C328" s="17">
        <f t="shared" si="118"/>
        <v>10378.200000000003</v>
      </c>
      <c r="D328" s="17">
        <f>D334</f>
        <v>1112.3</v>
      </c>
      <c r="E328" s="17">
        <f t="shared" si="120"/>
        <v>966.5</v>
      </c>
      <c r="F328" s="17">
        <f t="shared" si="120"/>
        <v>0</v>
      </c>
      <c r="G328" s="17">
        <f t="shared" si="120"/>
        <v>306</v>
      </c>
      <c r="H328" s="17">
        <f t="shared" si="120"/>
        <v>1082.8</v>
      </c>
      <c r="I328" s="17">
        <f t="shared" si="120"/>
        <v>1082.8</v>
      </c>
      <c r="J328" s="17">
        <f>J334</f>
        <v>1129.4000000000001</v>
      </c>
      <c r="K328" s="17">
        <f t="shared" si="120"/>
        <v>1174.5999999999999</v>
      </c>
      <c r="L328" s="17">
        <f t="shared" si="120"/>
        <v>1174.5999999999999</v>
      </c>
      <c r="M328" s="17">
        <f t="shared" si="120"/>
        <v>1174.5999999999999</v>
      </c>
      <c r="N328" s="17">
        <f t="shared" si="120"/>
        <v>1174.5999999999999</v>
      </c>
      <c r="O328" s="11"/>
      <c r="P328" s="8"/>
      <c r="Q328" s="8"/>
      <c r="R328" s="8"/>
      <c r="S328" s="9"/>
    </row>
    <row r="329" spans="1:19">
      <c r="A329" s="56">
        <v>247</v>
      </c>
      <c r="B329" s="11" t="s">
        <v>13</v>
      </c>
      <c r="C329" s="17">
        <f t="shared" si="118"/>
        <v>3635.2</v>
      </c>
      <c r="D329" s="17">
        <f>D335</f>
        <v>876.9</v>
      </c>
      <c r="E329" s="17">
        <f t="shared" si="120"/>
        <v>704.3</v>
      </c>
      <c r="F329" s="17">
        <f t="shared" si="120"/>
        <v>0</v>
      </c>
      <c r="G329" s="17">
        <f t="shared" si="120"/>
        <v>1034.5999999999999</v>
      </c>
      <c r="H329" s="17">
        <f t="shared" si="120"/>
        <v>1019.4</v>
      </c>
      <c r="I329" s="17">
        <f t="shared" si="120"/>
        <v>0</v>
      </c>
      <c r="J329" s="17">
        <f t="shared" si="120"/>
        <v>0</v>
      </c>
      <c r="K329" s="17">
        <f t="shared" si="120"/>
        <v>0</v>
      </c>
      <c r="L329" s="17">
        <f t="shared" si="120"/>
        <v>0</v>
      </c>
      <c r="M329" s="17">
        <f t="shared" si="120"/>
        <v>0</v>
      </c>
      <c r="N329" s="17">
        <f t="shared" si="120"/>
        <v>0</v>
      </c>
      <c r="O329" s="11"/>
      <c r="P329" s="8"/>
      <c r="Q329" s="8"/>
      <c r="R329" s="8"/>
      <c r="S329" s="9"/>
    </row>
    <row r="330" spans="1:19">
      <c r="A330" s="56">
        <v>248</v>
      </c>
      <c r="B330" s="11" t="s">
        <v>14</v>
      </c>
      <c r="C330" s="17">
        <f t="shared" si="118"/>
        <v>37121</v>
      </c>
      <c r="D330" s="17">
        <f t="shared" ref="D330" si="121">D336</f>
        <v>4320</v>
      </c>
      <c r="E330" s="17">
        <f t="shared" si="120"/>
        <v>4752</v>
      </c>
      <c r="F330" s="17">
        <f t="shared" si="120"/>
        <v>0</v>
      </c>
      <c r="G330" s="17">
        <f t="shared" si="120"/>
        <v>1836</v>
      </c>
      <c r="H330" s="17">
        <f t="shared" si="120"/>
        <v>3628.8</v>
      </c>
      <c r="I330" s="17">
        <f t="shared" si="120"/>
        <v>3553.2</v>
      </c>
      <c r="J330" s="17">
        <f t="shared" si="120"/>
        <v>3688.2</v>
      </c>
      <c r="K330" s="17">
        <f t="shared" si="120"/>
        <v>3835.7</v>
      </c>
      <c r="L330" s="17">
        <f t="shared" si="120"/>
        <v>3835.7</v>
      </c>
      <c r="M330" s="17">
        <f t="shared" si="120"/>
        <v>3835.7</v>
      </c>
      <c r="N330" s="17">
        <f t="shared" si="120"/>
        <v>3835.7</v>
      </c>
      <c r="O330" s="11"/>
      <c r="P330" s="8"/>
      <c r="Q330" s="8"/>
      <c r="R330" s="8"/>
      <c r="S330" s="9"/>
    </row>
    <row r="331" spans="1:19">
      <c r="A331" s="56">
        <v>249</v>
      </c>
      <c r="B331" s="68" t="s">
        <v>27</v>
      </c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8"/>
      <c r="Q331" s="8"/>
      <c r="R331" s="8"/>
      <c r="S331" s="9"/>
    </row>
    <row r="332" spans="1:19" ht="45">
      <c r="A332" s="56">
        <v>250</v>
      </c>
      <c r="B332" s="11" t="s">
        <v>22</v>
      </c>
      <c r="C332" s="17">
        <f t="shared" ref="C332:C341" si="122">SUM(D332:N332)</f>
        <v>52197.8</v>
      </c>
      <c r="D332" s="17">
        <f t="shared" ref="D332:N332" si="123">SUM(D333:D336)</f>
        <v>6652.8</v>
      </c>
      <c r="E332" s="17">
        <f t="shared" si="123"/>
        <v>6825.6</v>
      </c>
      <c r="F332" s="17">
        <f t="shared" si="123"/>
        <v>0</v>
      </c>
      <c r="G332" s="17">
        <f t="shared" si="123"/>
        <v>3176.6</v>
      </c>
      <c r="H332" s="17">
        <f t="shared" si="123"/>
        <v>6048</v>
      </c>
      <c r="I332" s="17">
        <f t="shared" si="123"/>
        <v>4636</v>
      </c>
      <c r="J332" s="17">
        <f t="shared" si="123"/>
        <v>4817.6000000000004</v>
      </c>
      <c r="K332" s="17">
        <f t="shared" si="123"/>
        <v>5010.2999999999993</v>
      </c>
      <c r="L332" s="17">
        <f t="shared" si="123"/>
        <v>5010.2999999999993</v>
      </c>
      <c r="M332" s="17">
        <f t="shared" si="123"/>
        <v>5010.2999999999993</v>
      </c>
      <c r="N332" s="17">
        <f t="shared" si="123"/>
        <v>5010.2999999999993</v>
      </c>
      <c r="O332" s="11"/>
      <c r="P332" s="8"/>
      <c r="Q332" s="8"/>
      <c r="R332" s="8"/>
      <c r="S332" s="9"/>
    </row>
    <row r="333" spans="1:19">
      <c r="A333" s="56">
        <v>251</v>
      </c>
      <c r="B333" s="11" t="s">
        <v>30</v>
      </c>
      <c r="C333" s="17">
        <f t="shared" si="122"/>
        <v>1063.4000000000001</v>
      </c>
      <c r="D333" s="17">
        <f>D338</f>
        <v>343.6</v>
      </c>
      <c r="E333" s="17">
        <f t="shared" ref="E333:N336" si="124">E338</f>
        <v>402.8</v>
      </c>
      <c r="F333" s="17">
        <f t="shared" si="124"/>
        <v>0</v>
      </c>
      <c r="G333" s="17">
        <f t="shared" si="124"/>
        <v>0</v>
      </c>
      <c r="H333" s="17">
        <f t="shared" si="124"/>
        <v>317</v>
      </c>
      <c r="I333" s="17">
        <f t="shared" si="124"/>
        <v>0</v>
      </c>
      <c r="J333" s="17">
        <f t="shared" si="124"/>
        <v>0</v>
      </c>
      <c r="K333" s="17">
        <f t="shared" si="124"/>
        <v>0</v>
      </c>
      <c r="L333" s="17">
        <f t="shared" si="124"/>
        <v>0</v>
      </c>
      <c r="M333" s="17">
        <f t="shared" si="124"/>
        <v>0</v>
      </c>
      <c r="N333" s="17">
        <f t="shared" si="124"/>
        <v>0</v>
      </c>
      <c r="O333" s="11"/>
      <c r="P333" s="8"/>
      <c r="Q333" s="8"/>
      <c r="R333" s="8"/>
      <c r="S333" s="9"/>
    </row>
    <row r="334" spans="1:19">
      <c r="A334" s="56">
        <v>252</v>
      </c>
      <c r="B334" s="11" t="s">
        <v>12</v>
      </c>
      <c r="C334" s="17">
        <f t="shared" si="122"/>
        <v>10378.200000000003</v>
      </c>
      <c r="D334" s="17">
        <f t="shared" ref="D334:D336" si="125">D339</f>
        <v>1112.3</v>
      </c>
      <c r="E334" s="17">
        <f t="shared" si="124"/>
        <v>966.5</v>
      </c>
      <c r="F334" s="17">
        <f t="shared" si="124"/>
        <v>0</v>
      </c>
      <c r="G334" s="17">
        <f t="shared" si="124"/>
        <v>306</v>
      </c>
      <c r="H334" s="17">
        <f t="shared" si="124"/>
        <v>1082.8</v>
      </c>
      <c r="I334" s="17">
        <f t="shared" si="124"/>
        <v>1082.8</v>
      </c>
      <c r="J334" s="17">
        <f t="shared" si="124"/>
        <v>1129.4000000000001</v>
      </c>
      <c r="K334" s="17">
        <f t="shared" si="124"/>
        <v>1174.5999999999999</v>
      </c>
      <c r="L334" s="17">
        <f t="shared" si="124"/>
        <v>1174.5999999999999</v>
      </c>
      <c r="M334" s="17">
        <f t="shared" si="124"/>
        <v>1174.5999999999999</v>
      </c>
      <c r="N334" s="17">
        <f t="shared" si="124"/>
        <v>1174.5999999999999</v>
      </c>
      <c r="O334" s="11"/>
      <c r="P334" s="8"/>
      <c r="Q334" s="8"/>
      <c r="R334" s="8"/>
      <c r="S334" s="9"/>
    </row>
    <row r="335" spans="1:19">
      <c r="A335" s="56">
        <v>253</v>
      </c>
      <c r="B335" s="11" t="s">
        <v>13</v>
      </c>
      <c r="C335" s="17">
        <f t="shared" si="122"/>
        <v>3635.2</v>
      </c>
      <c r="D335" s="17">
        <f t="shared" si="125"/>
        <v>876.9</v>
      </c>
      <c r="E335" s="17">
        <f t="shared" si="124"/>
        <v>704.3</v>
      </c>
      <c r="F335" s="17">
        <f t="shared" si="124"/>
        <v>0</v>
      </c>
      <c r="G335" s="17">
        <f t="shared" si="124"/>
        <v>1034.5999999999999</v>
      </c>
      <c r="H335" s="17">
        <f t="shared" si="124"/>
        <v>1019.4</v>
      </c>
      <c r="I335" s="17">
        <f t="shared" si="124"/>
        <v>0</v>
      </c>
      <c r="J335" s="17">
        <f t="shared" si="124"/>
        <v>0</v>
      </c>
      <c r="K335" s="17">
        <f t="shared" si="124"/>
        <v>0</v>
      </c>
      <c r="L335" s="17">
        <f t="shared" si="124"/>
        <v>0</v>
      </c>
      <c r="M335" s="17">
        <f t="shared" si="124"/>
        <v>0</v>
      </c>
      <c r="N335" s="17">
        <f t="shared" si="124"/>
        <v>0</v>
      </c>
      <c r="O335" s="11"/>
      <c r="P335" s="8"/>
      <c r="Q335" s="8"/>
      <c r="R335" s="8"/>
      <c r="S335" s="9"/>
    </row>
    <row r="336" spans="1:19">
      <c r="A336" s="56">
        <v>254</v>
      </c>
      <c r="B336" s="11" t="s">
        <v>14</v>
      </c>
      <c r="C336" s="18">
        <f t="shared" si="122"/>
        <v>37121</v>
      </c>
      <c r="D336" s="18">
        <f t="shared" si="125"/>
        <v>4320</v>
      </c>
      <c r="E336" s="18">
        <f t="shared" si="124"/>
        <v>4752</v>
      </c>
      <c r="F336" s="18">
        <f t="shared" si="124"/>
        <v>0</v>
      </c>
      <c r="G336" s="18">
        <f t="shared" si="124"/>
        <v>1836</v>
      </c>
      <c r="H336" s="18">
        <f t="shared" si="124"/>
        <v>3628.8</v>
      </c>
      <c r="I336" s="18">
        <f t="shared" si="124"/>
        <v>3553.2</v>
      </c>
      <c r="J336" s="18">
        <f t="shared" si="124"/>
        <v>3688.2</v>
      </c>
      <c r="K336" s="18">
        <f t="shared" si="124"/>
        <v>3835.7</v>
      </c>
      <c r="L336" s="18">
        <f t="shared" si="124"/>
        <v>3835.7</v>
      </c>
      <c r="M336" s="18">
        <f t="shared" si="124"/>
        <v>3835.7</v>
      </c>
      <c r="N336" s="18">
        <f t="shared" si="124"/>
        <v>3835.7</v>
      </c>
      <c r="O336" s="14"/>
      <c r="P336" s="9"/>
      <c r="Q336" s="9"/>
      <c r="R336" s="9"/>
      <c r="S336" s="9"/>
    </row>
    <row r="337" spans="1:19" ht="45">
      <c r="A337" s="56">
        <v>255</v>
      </c>
      <c r="B337" s="11" t="s">
        <v>66</v>
      </c>
      <c r="C337" s="18">
        <f t="shared" si="122"/>
        <v>52197.8</v>
      </c>
      <c r="D337" s="18">
        <f>SUM(D338:D341)</f>
        <v>6652.8</v>
      </c>
      <c r="E337" s="18">
        <f>SUM(E338:E341)</f>
        <v>6825.6</v>
      </c>
      <c r="F337" s="18">
        <f t="shared" ref="F337:N337" si="126">SUM(F339:F341)</f>
        <v>0</v>
      </c>
      <c r="G337" s="18">
        <f t="shared" si="126"/>
        <v>3176.6</v>
      </c>
      <c r="H337" s="18">
        <f>SUM(H338:H341)</f>
        <v>6048</v>
      </c>
      <c r="I337" s="18">
        <f t="shared" si="126"/>
        <v>4636</v>
      </c>
      <c r="J337" s="18">
        <f t="shared" si="126"/>
        <v>4817.6000000000004</v>
      </c>
      <c r="K337" s="18">
        <f t="shared" si="126"/>
        <v>5010.2999999999993</v>
      </c>
      <c r="L337" s="18">
        <f t="shared" si="126"/>
        <v>5010.2999999999993</v>
      </c>
      <c r="M337" s="18">
        <f t="shared" si="126"/>
        <v>5010.2999999999993</v>
      </c>
      <c r="N337" s="18">
        <f t="shared" si="126"/>
        <v>5010.2999999999993</v>
      </c>
      <c r="O337" s="20" t="s">
        <v>117</v>
      </c>
      <c r="P337" s="9"/>
      <c r="Q337" s="9"/>
      <c r="R337" s="9"/>
      <c r="S337" s="9"/>
    </row>
    <row r="338" spans="1:19">
      <c r="A338" s="56">
        <v>256</v>
      </c>
      <c r="B338" s="11" t="s">
        <v>30</v>
      </c>
      <c r="C338" s="18">
        <f t="shared" si="122"/>
        <v>1063.4000000000001</v>
      </c>
      <c r="D338" s="18">
        <v>343.6</v>
      </c>
      <c r="E338" s="18">
        <v>402.8</v>
      </c>
      <c r="F338" s="18">
        <v>0</v>
      </c>
      <c r="G338" s="18">
        <v>0</v>
      </c>
      <c r="H338" s="42">
        <v>317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4"/>
      <c r="P338" s="9"/>
      <c r="Q338" s="9"/>
      <c r="R338" s="9"/>
      <c r="S338" s="9"/>
    </row>
    <row r="339" spans="1:19">
      <c r="A339" s="56">
        <v>257</v>
      </c>
      <c r="B339" s="11" t="s">
        <v>12</v>
      </c>
      <c r="C339" s="18">
        <f t="shared" si="122"/>
        <v>10378.200000000003</v>
      </c>
      <c r="D339" s="18">
        <v>1112.3</v>
      </c>
      <c r="E339" s="18">
        <v>966.5</v>
      </c>
      <c r="F339" s="18">
        <v>0</v>
      </c>
      <c r="G339" s="18">
        <v>306</v>
      </c>
      <c r="H339" s="42">
        <v>1082.8</v>
      </c>
      <c r="I339" s="18">
        <v>1082.8</v>
      </c>
      <c r="J339" s="18">
        <v>1129.4000000000001</v>
      </c>
      <c r="K339" s="18">
        <v>1174.5999999999999</v>
      </c>
      <c r="L339" s="18">
        <v>1174.5999999999999</v>
      </c>
      <c r="M339" s="18">
        <v>1174.5999999999999</v>
      </c>
      <c r="N339" s="18">
        <v>1174.5999999999999</v>
      </c>
      <c r="O339" s="14"/>
      <c r="P339" s="9"/>
      <c r="Q339" s="9"/>
      <c r="R339" s="9"/>
      <c r="S339" s="9"/>
    </row>
    <row r="340" spans="1:19">
      <c r="A340" s="56">
        <v>258</v>
      </c>
      <c r="B340" s="11" t="s">
        <v>13</v>
      </c>
      <c r="C340" s="18">
        <f t="shared" si="122"/>
        <v>3635.2</v>
      </c>
      <c r="D340" s="18">
        <v>876.9</v>
      </c>
      <c r="E340" s="18">
        <v>704.3</v>
      </c>
      <c r="F340" s="18">
        <v>0</v>
      </c>
      <c r="G340" s="18">
        <v>1034.5999999999999</v>
      </c>
      <c r="H340" s="42">
        <v>1019.4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4"/>
      <c r="P340" s="9"/>
      <c r="Q340" s="9"/>
      <c r="R340" s="9"/>
      <c r="S340" s="9"/>
    </row>
    <row r="341" spans="1:19">
      <c r="A341" s="56">
        <v>259</v>
      </c>
      <c r="B341" s="11" t="s">
        <v>14</v>
      </c>
      <c r="C341" s="18">
        <f t="shared" si="122"/>
        <v>37121</v>
      </c>
      <c r="D341" s="17">
        <v>4320</v>
      </c>
      <c r="E341" s="18">
        <v>4752</v>
      </c>
      <c r="F341" s="18">
        <v>0</v>
      </c>
      <c r="G341" s="18">
        <v>1836</v>
      </c>
      <c r="H341" s="42">
        <v>3628.8</v>
      </c>
      <c r="I341" s="18">
        <v>3553.2</v>
      </c>
      <c r="J341" s="18">
        <v>3688.2</v>
      </c>
      <c r="K341" s="18">
        <v>3835.7</v>
      </c>
      <c r="L341" s="18">
        <v>3835.7</v>
      </c>
      <c r="M341" s="18">
        <v>3835.7</v>
      </c>
      <c r="N341" s="18">
        <v>3835.7</v>
      </c>
      <c r="O341" s="14"/>
      <c r="P341" s="9"/>
      <c r="Q341" s="9"/>
      <c r="R341" s="9"/>
      <c r="S341" s="9"/>
    </row>
    <row r="342" spans="1:19" ht="15" customHeight="1">
      <c r="A342" s="56">
        <v>260</v>
      </c>
      <c r="B342" s="69" t="s">
        <v>179</v>
      </c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8"/>
      <c r="Q342" s="8"/>
      <c r="R342" s="8"/>
      <c r="S342" s="9"/>
    </row>
    <row r="343" spans="1:19" ht="31.5" customHeight="1">
      <c r="A343" s="56">
        <v>261</v>
      </c>
      <c r="B343" s="11" t="s">
        <v>32</v>
      </c>
      <c r="C343" s="17">
        <f t="shared" ref="C343:C346" si="127">SUM(D343:N343)</f>
        <v>257404.10000000003</v>
      </c>
      <c r="D343" s="17">
        <f>SUM(D344:D346)</f>
        <v>21374.6</v>
      </c>
      <c r="E343" s="17">
        <f t="shared" ref="E343:N343" si="128">SUM(E344:E346)</f>
        <v>18827.599999999999</v>
      </c>
      <c r="F343" s="17">
        <f t="shared" si="128"/>
        <v>24636.799999999999</v>
      </c>
      <c r="G343" s="17">
        <f t="shared" si="128"/>
        <v>21925.199999999997</v>
      </c>
      <c r="H343" s="17">
        <f t="shared" si="128"/>
        <v>19858</v>
      </c>
      <c r="I343" s="17">
        <f t="shared" si="128"/>
        <v>23878.9</v>
      </c>
      <c r="J343" s="17">
        <f t="shared" si="128"/>
        <v>24486.199999999997</v>
      </c>
      <c r="K343" s="17">
        <f t="shared" si="128"/>
        <v>25604.199999999997</v>
      </c>
      <c r="L343" s="17">
        <f t="shared" si="128"/>
        <v>25604.199999999997</v>
      </c>
      <c r="M343" s="17">
        <f t="shared" si="128"/>
        <v>25604.199999999997</v>
      </c>
      <c r="N343" s="17">
        <f t="shared" si="128"/>
        <v>25604.199999999997</v>
      </c>
      <c r="O343" s="11"/>
      <c r="P343" s="8"/>
      <c r="Q343" s="8"/>
      <c r="R343" s="8"/>
      <c r="S343" s="9"/>
    </row>
    <row r="344" spans="1:19">
      <c r="A344" s="56">
        <v>262</v>
      </c>
      <c r="B344" s="11" t="s">
        <v>12</v>
      </c>
      <c r="C344" s="17">
        <f t="shared" si="127"/>
        <v>257404.10000000003</v>
      </c>
      <c r="D344" s="17">
        <f t="shared" ref="D344:N346" si="129">D349</f>
        <v>21374.6</v>
      </c>
      <c r="E344" s="17">
        <f t="shared" si="129"/>
        <v>18827.599999999999</v>
      </c>
      <c r="F344" s="17">
        <f t="shared" si="129"/>
        <v>24636.799999999999</v>
      </c>
      <c r="G344" s="17">
        <f t="shared" si="129"/>
        <v>21925.199999999997</v>
      </c>
      <c r="H344" s="17">
        <f>H349</f>
        <v>19858</v>
      </c>
      <c r="I344" s="17">
        <f t="shared" si="129"/>
        <v>23878.9</v>
      </c>
      <c r="J344" s="17">
        <f t="shared" si="129"/>
        <v>24486.199999999997</v>
      </c>
      <c r="K344" s="17">
        <f t="shared" si="129"/>
        <v>25604.199999999997</v>
      </c>
      <c r="L344" s="17">
        <f t="shared" si="129"/>
        <v>25604.199999999997</v>
      </c>
      <c r="M344" s="17">
        <f t="shared" si="129"/>
        <v>25604.199999999997</v>
      </c>
      <c r="N344" s="17">
        <f t="shared" si="129"/>
        <v>25604.199999999997</v>
      </c>
      <c r="O344" s="11"/>
      <c r="P344" s="8"/>
      <c r="Q344" s="8"/>
      <c r="R344" s="8"/>
      <c r="S344" s="9"/>
    </row>
    <row r="345" spans="1:19">
      <c r="A345" s="56">
        <v>263</v>
      </c>
      <c r="B345" s="11" t="s">
        <v>13</v>
      </c>
      <c r="C345" s="17">
        <f t="shared" si="127"/>
        <v>0</v>
      </c>
      <c r="D345" s="17">
        <f t="shared" si="129"/>
        <v>0</v>
      </c>
      <c r="E345" s="17">
        <f t="shared" si="129"/>
        <v>0</v>
      </c>
      <c r="F345" s="17">
        <f t="shared" si="129"/>
        <v>0</v>
      </c>
      <c r="G345" s="17">
        <f t="shared" si="129"/>
        <v>0</v>
      </c>
      <c r="H345" s="17">
        <f t="shared" si="129"/>
        <v>0</v>
      </c>
      <c r="I345" s="17">
        <f t="shared" si="129"/>
        <v>0</v>
      </c>
      <c r="J345" s="17">
        <f t="shared" si="129"/>
        <v>0</v>
      </c>
      <c r="K345" s="17">
        <f t="shared" si="129"/>
        <v>0</v>
      </c>
      <c r="L345" s="17">
        <f t="shared" si="129"/>
        <v>0</v>
      </c>
      <c r="M345" s="17">
        <f t="shared" si="129"/>
        <v>0</v>
      </c>
      <c r="N345" s="17">
        <f t="shared" si="129"/>
        <v>0</v>
      </c>
      <c r="O345" s="11"/>
      <c r="P345" s="8"/>
      <c r="Q345" s="8"/>
      <c r="R345" s="8"/>
      <c r="S345" s="9"/>
    </row>
    <row r="346" spans="1:19">
      <c r="A346" s="56">
        <v>264</v>
      </c>
      <c r="B346" s="11" t="s">
        <v>14</v>
      </c>
      <c r="C346" s="17">
        <f t="shared" si="127"/>
        <v>0</v>
      </c>
      <c r="D346" s="17">
        <f t="shared" si="129"/>
        <v>0</v>
      </c>
      <c r="E346" s="17">
        <f t="shared" si="129"/>
        <v>0</v>
      </c>
      <c r="F346" s="17">
        <f t="shared" si="129"/>
        <v>0</v>
      </c>
      <c r="G346" s="17">
        <f t="shared" si="129"/>
        <v>0</v>
      </c>
      <c r="H346" s="17">
        <f t="shared" si="129"/>
        <v>0</v>
      </c>
      <c r="I346" s="17">
        <f t="shared" si="129"/>
        <v>0</v>
      </c>
      <c r="J346" s="17">
        <f t="shared" si="129"/>
        <v>0</v>
      </c>
      <c r="K346" s="17">
        <f t="shared" si="129"/>
        <v>0</v>
      </c>
      <c r="L346" s="17">
        <f t="shared" si="129"/>
        <v>0</v>
      </c>
      <c r="M346" s="17">
        <f t="shared" si="129"/>
        <v>0</v>
      </c>
      <c r="N346" s="17">
        <f t="shared" si="129"/>
        <v>0</v>
      </c>
      <c r="O346" s="11"/>
      <c r="P346" s="8"/>
      <c r="Q346" s="8"/>
      <c r="R346" s="8"/>
      <c r="S346" s="9"/>
    </row>
    <row r="347" spans="1:19">
      <c r="A347" s="56">
        <v>265</v>
      </c>
      <c r="B347" s="68" t="s">
        <v>27</v>
      </c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8"/>
      <c r="Q347" s="8"/>
      <c r="R347" s="8"/>
      <c r="S347" s="9"/>
    </row>
    <row r="348" spans="1:19" ht="45">
      <c r="A348" s="56">
        <v>266</v>
      </c>
      <c r="B348" s="11" t="s">
        <v>22</v>
      </c>
      <c r="C348" s="17">
        <f t="shared" ref="C348:C363" si="130">SUM(D348:N348)</f>
        <v>257404.10000000003</v>
      </c>
      <c r="D348" s="17">
        <f t="shared" ref="D348:N348" si="131">SUM(D349:D351)</f>
        <v>21374.6</v>
      </c>
      <c r="E348" s="17">
        <f t="shared" si="131"/>
        <v>18827.599999999999</v>
      </c>
      <c r="F348" s="17">
        <f t="shared" si="131"/>
        <v>24636.799999999999</v>
      </c>
      <c r="G348" s="17">
        <f t="shared" si="131"/>
        <v>21925.199999999997</v>
      </c>
      <c r="H348" s="17">
        <f t="shared" si="131"/>
        <v>19858</v>
      </c>
      <c r="I348" s="17">
        <f t="shared" si="131"/>
        <v>23878.9</v>
      </c>
      <c r="J348" s="17">
        <f t="shared" si="131"/>
        <v>24486.199999999997</v>
      </c>
      <c r="K348" s="17">
        <f t="shared" si="131"/>
        <v>25604.199999999997</v>
      </c>
      <c r="L348" s="17">
        <f t="shared" si="131"/>
        <v>25604.199999999997</v>
      </c>
      <c r="M348" s="17">
        <f t="shared" si="131"/>
        <v>25604.199999999997</v>
      </c>
      <c r="N348" s="17">
        <f t="shared" si="131"/>
        <v>25604.199999999997</v>
      </c>
      <c r="O348" s="11"/>
      <c r="P348" s="8"/>
      <c r="Q348" s="8"/>
      <c r="R348" s="8"/>
      <c r="S348" s="9"/>
    </row>
    <row r="349" spans="1:19">
      <c r="A349" s="56">
        <v>267</v>
      </c>
      <c r="B349" s="11" t="s">
        <v>12</v>
      </c>
      <c r="C349" s="17">
        <f t="shared" si="130"/>
        <v>257404.10000000003</v>
      </c>
      <c r="D349" s="17">
        <f t="shared" ref="D349:N351" si="132">SUM(D353+D357+D361)</f>
        <v>21374.6</v>
      </c>
      <c r="E349" s="17">
        <f t="shared" si="132"/>
        <v>18827.599999999999</v>
      </c>
      <c r="F349" s="17">
        <f t="shared" si="132"/>
        <v>24636.799999999999</v>
      </c>
      <c r="G349" s="17">
        <f t="shared" si="132"/>
        <v>21925.199999999997</v>
      </c>
      <c r="H349" s="17">
        <f t="shared" si="132"/>
        <v>19858</v>
      </c>
      <c r="I349" s="17">
        <f t="shared" si="132"/>
        <v>23878.9</v>
      </c>
      <c r="J349" s="17">
        <f t="shared" si="132"/>
        <v>24486.199999999997</v>
      </c>
      <c r="K349" s="17">
        <f t="shared" si="132"/>
        <v>25604.199999999997</v>
      </c>
      <c r="L349" s="17">
        <f t="shared" si="132"/>
        <v>25604.199999999997</v>
      </c>
      <c r="M349" s="17">
        <f t="shared" si="132"/>
        <v>25604.199999999997</v>
      </c>
      <c r="N349" s="17">
        <f t="shared" si="132"/>
        <v>25604.199999999997</v>
      </c>
      <c r="O349" s="11"/>
      <c r="P349" s="8"/>
      <c r="Q349" s="8"/>
      <c r="R349" s="8"/>
      <c r="S349" s="9"/>
    </row>
    <row r="350" spans="1:19">
      <c r="A350" s="56">
        <v>268</v>
      </c>
      <c r="B350" s="11" t="s">
        <v>13</v>
      </c>
      <c r="C350" s="17">
        <f t="shared" si="130"/>
        <v>0</v>
      </c>
      <c r="D350" s="17">
        <f t="shared" si="132"/>
        <v>0</v>
      </c>
      <c r="E350" s="17">
        <f t="shared" si="132"/>
        <v>0</v>
      </c>
      <c r="F350" s="17">
        <f t="shared" si="132"/>
        <v>0</v>
      </c>
      <c r="G350" s="17">
        <f t="shared" si="132"/>
        <v>0</v>
      </c>
      <c r="H350" s="17">
        <f t="shared" si="132"/>
        <v>0</v>
      </c>
      <c r="I350" s="17">
        <f t="shared" si="132"/>
        <v>0</v>
      </c>
      <c r="J350" s="17">
        <f t="shared" si="132"/>
        <v>0</v>
      </c>
      <c r="K350" s="17">
        <f t="shared" si="132"/>
        <v>0</v>
      </c>
      <c r="L350" s="17">
        <f t="shared" si="132"/>
        <v>0</v>
      </c>
      <c r="M350" s="17">
        <f t="shared" si="132"/>
        <v>0</v>
      </c>
      <c r="N350" s="17">
        <f t="shared" si="132"/>
        <v>0</v>
      </c>
      <c r="O350" s="11"/>
      <c r="P350" s="8"/>
      <c r="Q350" s="8"/>
      <c r="R350" s="8"/>
      <c r="S350" s="9"/>
    </row>
    <row r="351" spans="1:19">
      <c r="A351" s="56">
        <v>269</v>
      </c>
      <c r="B351" s="24" t="s">
        <v>14</v>
      </c>
      <c r="C351" s="10">
        <f t="shared" si="130"/>
        <v>0</v>
      </c>
      <c r="D351" s="22">
        <f t="shared" si="132"/>
        <v>0</v>
      </c>
      <c r="E351" s="22">
        <f t="shared" si="132"/>
        <v>0</v>
      </c>
      <c r="F351" s="22">
        <f t="shared" si="132"/>
        <v>0</v>
      </c>
      <c r="G351" s="22">
        <f t="shared" si="132"/>
        <v>0</v>
      </c>
      <c r="H351" s="22">
        <f t="shared" si="132"/>
        <v>0</v>
      </c>
      <c r="I351" s="22">
        <f t="shared" si="132"/>
        <v>0</v>
      </c>
      <c r="J351" s="22">
        <f t="shared" si="132"/>
        <v>0</v>
      </c>
      <c r="K351" s="22">
        <f t="shared" si="132"/>
        <v>0</v>
      </c>
      <c r="L351" s="22">
        <f t="shared" si="132"/>
        <v>0</v>
      </c>
      <c r="M351" s="22">
        <f t="shared" si="132"/>
        <v>0</v>
      </c>
      <c r="N351" s="22">
        <f t="shared" si="132"/>
        <v>0</v>
      </c>
      <c r="O351" s="23"/>
      <c r="P351" s="9"/>
      <c r="Q351" s="9"/>
      <c r="R351" s="9"/>
      <c r="S351" s="9"/>
    </row>
    <row r="352" spans="1:19" ht="60">
      <c r="A352" s="56">
        <v>270</v>
      </c>
      <c r="B352" s="24" t="s">
        <v>67</v>
      </c>
      <c r="C352" s="10">
        <f t="shared" si="130"/>
        <v>236449.2</v>
      </c>
      <c r="D352" s="10">
        <f t="shared" ref="D352:N352" si="133">SUM(D353:D355)</f>
        <v>20241.599999999999</v>
      </c>
      <c r="E352" s="10">
        <f t="shared" si="133"/>
        <v>18687.599999999999</v>
      </c>
      <c r="F352" s="10">
        <f t="shared" si="133"/>
        <v>19636.8</v>
      </c>
      <c r="G352" s="18">
        <f t="shared" si="133"/>
        <v>19893</v>
      </c>
      <c r="H352" s="43">
        <f t="shared" si="133"/>
        <v>18225</v>
      </c>
      <c r="I352" s="43">
        <f t="shared" si="133"/>
        <v>22145.7</v>
      </c>
      <c r="J352" s="43">
        <f t="shared" si="133"/>
        <v>22687.1</v>
      </c>
      <c r="K352" s="43">
        <f t="shared" si="133"/>
        <v>23733.1</v>
      </c>
      <c r="L352" s="43">
        <f t="shared" si="133"/>
        <v>23733.1</v>
      </c>
      <c r="M352" s="43">
        <f t="shared" si="133"/>
        <v>23733.1</v>
      </c>
      <c r="N352" s="43">
        <f t="shared" si="133"/>
        <v>23733.1</v>
      </c>
      <c r="O352" s="24" t="s">
        <v>116</v>
      </c>
      <c r="P352" s="9"/>
      <c r="Q352" s="9"/>
      <c r="R352" s="9"/>
      <c r="S352" s="9"/>
    </row>
    <row r="353" spans="1:19">
      <c r="A353" s="56">
        <v>271</v>
      </c>
      <c r="B353" s="24" t="s">
        <v>12</v>
      </c>
      <c r="C353" s="10">
        <f t="shared" si="130"/>
        <v>236449.2</v>
      </c>
      <c r="D353" s="10">
        <v>20241.599999999999</v>
      </c>
      <c r="E353" s="10">
        <v>18687.599999999999</v>
      </c>
      <c r="F353" s="10">
        <v>19636.8</v>
      </c>
      <c r="G353" s="18">
        <v>19893</v>
      </c>
      <c r="H353" s="43">
        <v>18225</v>
      </c>
      <c r="I353" s="10">
        <v>22145.7</v>
      </c>
      <c r="J353" s="10">
        <v>22687.1</v>
      </c>
      <c r="K353" s="10">
        <v>23733.1</v>
      </c>
      <c r="L353" s="10">
        <v>23733.1</v>
      </c>
      <c r="M353" s="10">
        <v>23733.1</v>
      </c>
      <c r="N353" s="10">
        <v>23733.1</v>
      </c>
      <c r="O353" s="23"/>
      <c r="P353" s="9"/>
      <c r="Q353" s="9"/>
      <c r="R353" s="9"/>
      <c r="S353" s="9"/>
    </row>
    <row r="354" spans="1:19">
      <c r="A354" s="56">
        <v>272</v>
      </c>
      <c r="B354" s="24" t="s">
        <v>13</v>
      </c>
      <c r="C354" s="10">
        <f t="shared" si="130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3"/>
      <c r="P354" s="9"/>
      <c r="Q354" s="9"/>
      <c r="R354" s="9"/>
      <c r="S354" s="9"/>
    </row>
    <row r="355" spans="1:19">
      <c r="A355" s="56">
        <v>273</v>
      </c>
      <c r="B355" s="24" t="s">
        <v>14</v>
      </c>
      <c r="C355" s="10">
        <f t="shared" si="130"/>
        <v>0</v>
      </c>
      <c r="D355" s="22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3"/>
      <c r="P355" s="9"/>
      <c r="Q355" s="9"/>
      <c r="R355" s="9"/>
      <c r="S355" s="9"/>
    </row>
    <row r="356" spans="1:19" ht="60">
      <c r="A356" s="56">
        <v>274</v>
      </c>
      <c r="B356" s="24" t="s">
        <v>70</v>
      </c>
      <c r="C356" s="10">
        <f t="shared" si="130"/>
        <v>5912.6</v>
      </c>
      <c r="D356" s="10">
        <f t="shared" ref="D356:N356" si="134">SUM(D357:D359)</f>
        <v>1000</v>
      </c>
      <c r="E356" s="10">
        <f>SUM(E357:E359)</f>
        <v>0</v>
      </c>
      <c r="F356" s="10">
        <f t="shared" si="134"/>
        <v>4500</v>
      </c>
      <c r="G356" s="10">
        <f t="shared" si="134"/>
        <v>412.6</v>
      </c>
      <c r="H356" s="10">
        <f t="shared" si="134"/>
        <v>0</v>
      </c>
      <c r="I356" s="10">
        <f t="shared" si="134"/>
        <v>0</v>
      </c>
      <c r="J356" s="10">
        <f t="shared" si="134"/>
        <v>0</v>
      </c>
      <c r="K356" s="10">
        <f t="shared" si="134"/>
        <v>0</v>
      </c>
      <c r="L356" s="10">
        <f t="shared" si="134"/>
        <v>0</v>
      </c>
      <c r="M356" s="10">
        <f t="shared" si="134"/>
        <v>0</v>
      </c>
      <c r="N356" s="10">
        <f t="shared" si="134"/>
        <v>0</v>
      </c>
      <c r="O356" s="24" t="s">
        <v>114</v>
      </c>
      <c r="P356" s="9"/>
      <c r="Q356" s="9"/>
      <c r="R356" s="9"/>
      <c r="S356" s="9"/>
    </row>
    <row r="357" spans="1:19">
      <c r="A357" s="56">
        <v>275</v>
      </c>
      <c r="B357" s="24" t="s">
        <v>12</v>
      </c>
      <c r="C357" s="10">
        <f t="shared" si="130"/>
        <v>5912.6</v>
      </c>
      <c r="D357" s="10">
        <v>1000</v>
      </c>
      <c r="E357" s="10">
        <v>0</v>
      </c>
      <c r="F357" s="10">
        <v>4500</v>
      </c>
      <c r="G357" s="10">
        <v>412.6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56">
        <v>276</v>
      </c>
      <c r="B358" s="24" t="s">
        <v>13</v>
      </c>
      <c r="C358" s="10">
        <f t="shared" si="130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56">
        <v>277</v>
      </c>
      <c r="B359" s="24" t="s">
        <v>14</v>
      </c>
      <c r="C359" s="10">
        <f t="shared" si="130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89.25" customHeight="1">
      <c r="A360" s="56">
        <v>278</v>
      </c>
      <c r="B360" s="24" t="s">
        <v>96</v>
      </c>
      <c r="C360" s="10">
        <f t="shared" si="130"/>
        <v>15042.300000000001</v>
      </c>
      <c r="D360" s="10">
        <f t="shared" ref="D360:N360" si="135">SUM(D361:D363)</f>
        <v>133</v>
      </c>
      <c r="E360" s="10">
        <f t="shared" si="135"/>
        <v>140</v>
      </c>
      <c r="F360" s="10">
        <f t="shared" si="135"/>
        <v>500</v>
      </c>
      <c r="G360" s="10">
        <f t="shared" si="135"/>
        <v>1619.6</v>
      </c>
      <c r="H360" s="10">
        <f t="shared" si="135"/>
        <v>1633</v>
      </c>
      <c r="I360" s="10">
        <f t="shared" si="135"/>
        <v>1733.2</v>
      </c>
      <c r="J360" s="10">
        <f t="shared" si="135"/>
        <v>1799.1</v>
      </c>
      <c r="K360" s="10">
        <f t="shared" si="135"/>
        <v>1871.1</v>
      </c>
      <c r="L360" s="10">
        <f t="shared" si="135"/>
        <v>1871.1</v>
      </c>
      <c r="M360" s="10">
        <f t="shared" si="135"/>
        <v>1871.1</v>
      </c>
      <c r="N360" s="10">
        <f t="shared" si="135"/>
        <v>1871.1</v>
      </c>
      <c r="O360" s="24" t="s">
        <v>86</v>
      </c>
      <c r="P360" s="9"/>
      <c r="Q360" s="9"/>
      <c r="R360" s="9"/>
      <c r="S360" s="9"/>
    </row>
    <row r="361" spans="1:19">
      <c r="A361" s="56">
        <v>279</v>
      </c>
      <c r="B361" s="24" t="s">
        <v>12</v>
      </c>
      <c r="C361" s="10">
        <f t="shared" si="130"/>
        <v>15042.300000000001</v>
      </c>
      <c r="D361" s="10">
        <v>133</v>
      </c>
      <c r="E361" s="10">
        <v>140</v>
      </c>
      <c r="F361" s="10">
        <v>500</v>
      </c>
      <c r="G361" s="10">
        <v>1619.6</v>
      </c>
      <c r="H361" s="10">
        <v>1633</v>
      </c>
      <c r="I361" s="10">
        <v>1733.2</v>
      </c>
      <c r="J361" s="10">
        <v>1799.1</v>
      </c>
      <c r="K361" s="10">
        <v>1871.1</v>
      </c>
      <c r="L361" s="10">
        <v>1871.1</v>
      </c>
      <c r="M361" s="10">
        <v>1871.1</v>
      </c>
      <c r="N361" s="10">
        <v>1871.1</v>
      </c>
      <c r="O361" s="25"/>
      <c r="P361" s="9"/>
      <c r="Q361" s="9"/>
      <c r="R361" s="9"/>
      <c r="S361" s="9"/>
    </row>
    <row r="362" spans="1:19">
      <c r="A362" s="56">
        <v>280</v>
      </c>
      <c r="B362" s="24" t="s">
        <v>13</v>
      </c>
      <c r="C362" s="10">
        <f t="shared" si="130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56">
        <v>281</v>
      </c>
      <c r="B363" s="24" t="s">
        <v>14</v>
      </c>
      <c r="C363" s="10">
        <f t="shared" si="130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16.5" customHeight="1">
      <c r="A364" s="56">
        <v>282</v>
      </c>
      <c r="B364" s="73" t="s">
        <v>75</v>
      </c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7"/>
      <c r="P364" s="9"/>
      <c r="Q364" s="9"/>
      <c r="R364" s="9"/>
      <c r="S364" s="9"/>
    </row>
    <row r="365" spans="1:19" ht="45">
      <c r="A365" s="56">
        <v>283</v>
      </c>
      <c r="B365" s="24" t="s">
        <v>76</v>
      </c>
      <c r="C365" s="10">
        <f t="shared" ref="C365:C368" si="136">SUM(D365:N365)</f>
        <v>11255.399999999998</v>
      </c>
      <c r="D365" s="10">
        <f t="shared" ref="D365:N366" si="137">SUM(D366:D368)</f>
        <v>0</v>
      </c>
      <c r="E365" s="10">
        <f t="shared" si="137"/>
        <v>0</v>
      </c>
      <c r="F365" s="10">
        <f t="shared" si="137"/>
        <v>2541.6</v>
      </c>
      <c r="G365" s="10">
        <f t="shared" si="137"/>
        <v>489.6</v>
      </c>
      <c r="H365" s="10">
        <f t="shared" si="137"/>
        <v>2369.1999999999998</v>
      </c>
      <c r="I365" s="10">
        <f t="shared" si="137"/>
        <v>921.2</v>
      </c>
      <c r="J365" s="10">
        <f t="shared" si="137"/>
        <v>956.2</v>
      </c>
      <c r="K365" s="10">
        <f t="shared" si="137"/>
        <v>994.4</v>
      </c>
      <c r="L365" s="10">
        <f t="shared" si="137"/>
        <v>994.4</v>
      </c>
      <c r="M365" s="10">
        <f t="shared" si="137"/>
        <v>994.4</v>
      </c>
      <c r="N365" s="10">
        <f t="shared" si="137"/>
        <v>994.4</v>
      </c>
      <c r="O365" s="25"/>
      <c r="P365" s="9"/>
      <c r="Q365" s="9"/>
      <c r="R365" s="9"/>
      <c r="S365" s="9"/>
    </row>
    <row r="366" spans="1:19">
      <c r="A366" s="56">
        <v>284</v>
      </c>
      <c r="B366" s="24" t="s">
        <v>12</v>
      </c>
      <c r="C366" s="10">
        <f t="shared" si="136"/>
        <v>6854.0999999999995</v>
      </c>
      <c r="D366" s="10">
        <f t="shared" si="137"/>
        <v>0</v>
      </c>
      <c r="E366" s="10">
        <f t="shared" ref="E366:N366" si="138">E371</f>
        <v>0</v>
      </c>
      <c r="F366" s="10">
        <f t="shared" si="138"/>
        <v>138.9</v>
      </c>
      <c r="G366" s="10">
        <f t="shared" si="138"/>
        <v>422.8</v>
      </c>
      <c r="H366" s="10">
        <f t="shared" si="138"/>
        <v>437.4</v>
      </c>
      <c r="I366" s="10">
        <f t="shared" si="138"/>
        <v>921.2</v>
      </c>
      <c r="J366" s="10">
        <f t="shared" si="138"/>
        <v>956.2</v>
      </c>
      <c r="K366" s="10">
        <f t="shared" si="138"/>
        <v>994.4</v>
      </c>
      <c r="L366" s="10">
        <f t="shared" si="138"/>
        <v>994.4</v>
      </c>
      <c r="M366" s="10">
        <f t="shared" si="138"/>
        <v>994.4</v>
      </c>
      <c r="N366" s="10">
        <f t="shared" si="138"/>
        <v>994.4</v>
      </c>
      <c r="O366" s="25"/>
      <c r="P366" s="9"/>
      <c r="Q366" s="9"/>
      <c r="R366" s="9"/>
      <c r="S366" s="9"/>
    </row>
    <row r="367" spans="1:19">
      <c r="A367" s="56">
        <v>285</v>
      </c>
      <c r="B367" s="24" t="s">
        <v>13</v>
      </c>
      <c r="C367" s="10">
        <f t="shared" si="136"/>
        <v>479.8</v>
      </c>
      <c r="D367" s="10">
        <f t="shared" ref="D367:N368" si="139">D372</f>
        <v>0</v>
      </c>
      <c r="E367" s="10">
        <f t="shared" si="139"/>
        <v>0</v>
      </c>
      <c r="F367" s="10">
        <f t="shared" si="139"/>
        <v>376.6</v>
      </c>
      <c r="G367" s="10">
        <f t="shared" si="139"/>
        <v>66.8</v>
      </c>
      <c r="H367" s="10">
        <f t="shared" si="139"/>
        <v>36.4</v>
      </c>
      <c r="I367" s="10">
        <f t="shared" si="139"/>
        <v>0</v>
      </c>
      <c r="J367" s="10">
        <f t="shared" si="139"/>
        <v>0</v>
      </c>
      <c r="K367" s="10">
        <f t="shared" si="139"/>
        <v>0</v>
      </c>
      <c r="L367" s="10">
        <f t="shared" si="139"/>
        <v>0</v>
      </c>
      <c r="M367" s="10">
        <f t="shared" si="139"/>
        <v>0</v>
      </c>
      <c r="N367" s="10">
        <f t="shared" si="139"/>
        <v>0</v>
      </c>
      <c r="O367" s="25"/>
      <c r="P367" s="9"/>
      <c r="Q367" s="9"/>
      <c r="R367" s="9"/>
      <c r="S367" s="9"/>
    </row>
    <row r="368" spans="1:19">
      <c r="A368" s="56">
        <v>286</v>
      </c>
      <c r="B368" s="24" t="s">
        <v>14</v>
      </c>
      <c r="C368" s="10">
        <f t="shared" si="136"/>
        <v>3921.5</v>
      </c>
      <c r="D368" s="10">
        <f t="shared" si="139"/>
        <v>0</v>
      </c>
      <c r="E368" s="10">
        <f t="shared" si="139"/>
        <v>0</v>
      </c>
      <c r="F368" s="10">
        <f t="shared" si="139"/>
        <v>2026.1</v>
      </c>
      <c r="G368" s="10">
        <f t="shared" si="139"/>
        <v>0</v>
      </c>
      <c r="H368" s="10">
        <f t="shared" si="139"/>
        <v>1895.4</v>
      </c>
      <c r="I368" s="10">
        <f t="shared" si="139"/>
        <v>0</v>
      </c>
      <c r="J368" s="10">
        <f t="shared" si="139"/>
        <v>0</v>
      </c>
      <c r="K368" s="10">
        <f t="shared" si="139"/>
        <v>0</v>
      </c>
      <c r="L368" s="10">
        <f t="shared" si="139"/>
        <v>0</v>
      </c>
      <c r="M368" s="10">
        <f t="shared" si="139"/>
        <v>0</v>
      </c>
      <c r="N368" s="10">
        <f t="shared" si="139"/>
        <v>0</v>
      </c>
      <c r="O368" s="25"/>
      <c r="P368" s="9"/>
      <c r="Q368" s="9"/>
      <c r="R368" s="9"/>
      <c r="S368" s="9"/>
    </row>
    <row r="369" spans="1:19">
      <c r="A369" s="56">
        <v>287</v>
      </c>
      <c r="B369" s="78" t="s">
        <v>27</v>
      </c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80"/>
      <c r="P369" s="9"/>
      <c r="Q369" s="9"/>
      <c r="R369" s="9"/>
      <c r="S369" s="9"/>
    </row>
    <row r="370" spans="1:19" ht="45">
      <c r="A370" s="56">
        <v>288</v>
      </c>
      <c r="B370" s="24" t="s">
        <v>22</v>
      </c>
      <c r="C370" s="10">
        <f t="shared" ref="C370:C377" si="140">SUM(D370:N370)</f>
        <v>11255.399999999998</v>
      </c>
      <c r="D370" s="10">
        <f>SUM(D371:D373)</f>
        <v>0</v>
      </c>
      <c r="E370" s="10">
        <f t="shared" ref="E370:N370" si="141">SUM(E371:E373)</f>
        <v>0</v>
      </c>
      <c r="F370" s="10">
        <f t="shared" si="141"/>
        <v>2541.6</v>
      </c>
      <c r="G370" s="10">
        <f t="shared" si="141"/>
        <v>489.6</v>
      </c>
      <c r="H370" s="10">
        <f t="shared" si="141"/>
        <v>2369.1999999999998</v>
      </c>
      <c r="I370" s="10">
        <f t="shared" si="141"/>
        <v>921.2</v>
      </c>
      <c r="J370" s="10">
        <f t="shared" si="141"/>
        <v>956.2</v>
      </c>
      <c r="K370" s="10">
        <f t="shared" si="141"/>
        <v>994.4</v>
      </c>
      <c r="L370" s="10">
        <f t="shared" si="141"/>
        <v>994.4</v>
      </c>
      <c r="M370" s="10">
        <f t="shared" si="141"/>
        <v>994.4</v>
      </c>
      <c r="N370" s="10">
        <f t="shared" si="141"/>
        <v>994.4</v>
      </c>
      <c r="O370" s="25"/>
      <c r="P370" s="9"/>
      <c r="Q370" s="9"/>
      <c r="R370" s="9"/>
      <c r="S370" s="9"/>
    </row>
    <row r="371" spans="1:19">
      <c r="A371" s="56">
        <v>289</v>
      </c>
      <c r="B371" s="24" t="s">
        <v>12</v>
      </c>
      <c r="C371" s="10">
        <f t="shared" si="140"/>
        <v>6854.0999999999995</v>
      </c>
      <c r="D371" s="10">
        <f>D375</f>
        <v>0</v>
      </c>
      <c r="E371" s="10">
        <f t="shared" ref="E371:N371" si="142">E375</f>
        <v>0</v>
      </c>
      <c r="F371" s="10">
        <f t="shared" si="142"/>
        <v>138.9</v>
      </c>
      <c r="G371" s="10">
        <f t="shared" si="142"/>
        <v>422.8</v>
      </c>
      <c r="H371" s="10">
        <f t="shared" si="142"/>
        <v>437.4</v>
      </c>
      <c r="I371" s="10">
        <f t="shared" si="142"/>
        <v>921.2</v>
      </c>
      <c r="J371" s="10">
        <f t="shared" si="142"/>
        <v>956.2</v>
      </c>
      <c r="K371" s="10">
        <f t="shared" si="142"/>
        <v>994.4</v>
      </c>
      <c r="L371" s="10">
        <f t="shared" si="142"/>
        <v>994.4</v>
      </c>
      <c r="M371" s="10">
        <f t="shared" si="142"/>
        <v>994.4</v>
      </c>
      <c r="N371" s="10">
        <f t="shared" si="142"/>
        <v>994.4</v>
      </c>
      <c r="O371" s="25"/>
      <c r="P371" s="9"/>
      <c r="Q371" s="9"/>
      <c r="R371" s="9"/>
      <c r="S371" s="9"/>
    </row>
    <row r="372" spans="1:19">
      <c r="A372" s="56">
        <v>290</v>
      </c>
      <c r="B372" s="24" t="s">
        <v>13</v>
      </c>
      <c r="C372" s="10">
        <f t="shared" si="140"/>
        <v>479.8</v>
      </c>
      <c r="D372" s="10">
        <f t="shared" ref="D372:N373" si="143">D376</f>
        <v>0</v>
      </c>
      <c r="E372" s="10">
        <f t="shared" si="143"/>
        <v>0</v>
      </c>
      <c r="F372" s="10">
        <f t="shared" si="143"/>
        <v>376.6</v>
      </c>
      <c r="G372" s="10">
        <f t="shared" si="143"/>
        <v>66.8</v>
      </c>
      <c r="H372" s="10">
        <f t="shared" si="143"/>
        <v>36.4</v>
      </c>
      <c r="I372" s="10">
        <f t="shared" si="143"/>
        <v>0</v>
      </c>
      <c r="J372" s="10">
        <f t="shared" si="143"/>
        <v>0</v>
      </c>
      <c r="K372" s="10">
        <f t="shared" si="143"/>
        <v>0</v>
      </c>
      <c r="L372" s="10">
        <f t="shared" si="143"/>
        <v>0</v>
      </c>
      <c r="M372" s="10">
        <f t="shared" si="143"/>
        <v>0</v>
      </c>
      <c r="N372" s="10">
        <f t="shared" si="143"/>
        <v>0</v>
      </c>
      <c r="O372" s="25"/>
      <c r="P372" s="9"/>
      <c r="Q372" s="9"/>
      <c r="R372" s="9"/>
      <c r="S372" s="9"/>
    </row>
    <row r="373" spans="1:19">
      <c r="A373" s="56">
        <v>291</v>
      </c>
      <c r="B373" s="24" t="s">
        <v>14</v>
      </c>
      <c r="C373" s="10">
        <f t="shared" si="140"/>
        <v>3921.5</v>
      </c>
      <c r="D373" s="10">
        <f t="shared" si="143"/>
        <v>0</v>
      </c>
      <c r="E373" s="10">
        <f t="shared" si="143"/>
        <v>0</v>
      </c>
      <c r="F373" s="10">
        <f t="shared" si="143"/>
        <v>2026.1</v>
      </c>
      <c r="G373" s="10">
        <f t="shared" si="143"/>
        <v>0</v>
      </c>
      <c r="H373" s="10">
        <f t="shared" si="143"/>
        <v>1895.4</v>
      </c>
      <c r="I373" s="10">
        <f t="shared" si="143"/>
        <v>0</v>
      </c>
      <c r="J373" s="10">
        <f t="shared" si="143"/>
        <v>0</v>
      </c>
      <c r="K373" s="10">
        <f t="shared" si="143"/>
        <v>0</v>
      </c>
      <c r="L373" s="10">
        <f t="shared" si="143"/>
        <v>0</v>
      </c>
      <c r="M373" s="10">
        <f t="shared" si="143"/>
        <v>0</v>
      </c>
      <c r="N373" s="10">
        <f t="shared" si="143"/>
        <v>0</v>
      </c>
      <c r="O373" s="25"/>
      <c r="P373" s="9"/>
      <c r="Q373" s="9"/>
      <c r="R373" s="9"/>
      <c r="S373" s="9"/>
    </row>
    <row r="374" spans="1:19" ht="75">
      <c r="A374" s="56">
        <v>292</v>
      </c>
      <c r="B374" s="24" t="s">
        <v>77</v>
      </c>
      <c r="C374" s="10">
        <f t="shared" si="140"/>
        <v>11255.399999999998</v>
      </c>
      <c r="D374" s="10">
        <f t="shared" ref="D374:N374" si="144">SUM(D375:D417)</f>
        <v>0</v>
      </c>
      <c r="E374" s="10">
        <f t="shared" si="144"/>
        <v>0</v>
      </c>
      <c r="F374" s="10">
        <f t="shared" si="144"/>
        <v>2541.6</v>
      </c>
      <c r="G374" s="10">
        <f>SUM(G375:G378)</f>
        <v>489.6</v>
      </c>
      <c r="H374" s="43">
        <f>SUM(H375:H377)</f>
        <v>2369.1999999999998</v>
      </c>
      <c r="I374" s="10">
        <f t="shared" si="144"/>
        <v>921.2</v>
      </c>
      <c r="J374" s="10">
        <f t="shared" si="144"/>
        <v>956.2</v>
      </c>
      <c r="K374" s="10">
        <f t="shared" si="144"/>
        <v>994.4</v>
      </c>
      <c r="L374" s="10">
        <f t="shared" si="144"/>
        <v>994.4</v>
      </c>
      <c r="M374" s="10">
        <f t="shared" si="144"/>
        <v>994.4</v>
      </c>
      <c r="N374" s="10">
        <f t="shared" si="144"/>
        <v>994.4</v>
      </c>
      <c r="O374" s="24" t="s">
        <v>115</v>
      </c>
      <c r="P374" s="9"/>
      <c r="Q374" s="9"/>
      <c r="R374" s="9"/>
      <c r="S374" s="9"/>
    </row>
    <row r="375" spans="1:19">
      <c r="A375" s="56">
        <v>293</v>
      </c>
      <c r="B375" s="24" t="s">
        <v>12</v>
      </c>
      <c r="C375" s="10">
        <f t="shared" si="140"/>
        <v>6854.0999999999995</v>
      </c>
      <c r="D375" s="10">
        <v>0</v>
      </c>
      <c r="E375" s="10">
        <v>0</v>
      </c>
      <c r="F375" s="10">
        <v>138.9</v>
      </c>
      <c r="G375" s="10">
        <v>422.8</v>
      </c>
      <c r="H375" s="43">
        <v>437.4</v>
      </c>
      <c r="I375" s="10">
        <v>921.2</v>
      </c>
      <c r="J375" s="10">
        <v>956.2</v>
      </c>
      <c r="K375" s="10">
        <v>994.4</v>
      </c>
      <c r="L375" s="10">
        <v>994.4</v>
      </c>
      <c r="M375" s="10">
        <v>994.4</v>
      </c>
      <c r="N375" s="10">
        <v>994.4</v>
      </c>
      <c r="O375" s="25"/>
      <c r="P375" s="9"/>
      <c r="Q375" s="9"/>
      <c r="R375" s="9"/>
      <c r="S375" s="9"/>
    </row>
    <row r="376" spans="1:19">
      <c r="A376" s="56">
        <v>294</v>
      </c>
      <c r="B376" s="24" t="s">
        <v>13</v>
      </c>
      <c r="C376" s="10">
        <f t="shared" si="140"/>
        <v>479.8</v>
      </c>
      <c r="D376" s="10">
        <v>0</v>
      </c>
      <c r="E376" s="10">
        <v>0</v>
      </c>
      <c r="F376" s="10">
        <v>376.6</v>
      </c>
      <c r="G376" s="10">
        <v>66.8</v>
      </c>
      <c r="H376" s="43">
        <v>36.4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25"/>
      <c r="P376" s="9"/>
      <c r="Q376" s="9"/>
      <c r="R376" s="9"/>
      <c r="S376" s="9"/>
    </row>
    <row r="377" spans="1:19">
      <c r="A377" s="56">
        <v>295</v>
      </c>
      <c r="B377" s="24" t="s">
        <v>14</v>
      </c>
      <c r="C377" s="10">
        <f t="shared" si="140"/>
        <v>3921.5</v>
      </c>
      <c r="D377" s="10">
        <v>0</v>
      </c>
      <c r="E377" s="10">
        <v>0</v>
      </c>
      <c r="F377" s="10">
        <v>2026.1</v>
      </c>
      <c r="G377" s="10">
        <v>0</v>
      </c>
      <c r="H377" s="43">
        <v>1895.4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25"/>
      <c r="P377" s="9"/>
      <c r="Q377" s="9"/>
      <c r="R377" s="9"/>
      <c r="S377" s="9"/>
    </row>
    <row r="378" spans="1:19">
      <c r="A378" s="56">
        <v>296</v>
      </c>
      <c r="B378" s="73" t="s">
        <v>196</v>
      </c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5"/>
      <c r="P378" s="9"/>
      <c r="Q378" s="9"/>
      <c r="R378" s="9"/>
      <c r="S378" s="9"/>
    </row>
    <row r="379" spans="1:19" ht="45">
      <c r="A379" s="56">
        <v>297</v>
      </c>
      <c r="B379" s="24" t="s">
        <v>182</v>
      </c>
      <c r="C379" s="10">
        <f t="shared" ref="C379:C382" si="145">SUM(D379:N379)</f>
        <v>11174.7</v>
      </c>
      <c r="D379" s="10">
        <f t="shared" ref="D379:N379" si="146">SUM(D380:D382)</f>
        <v>0</v>
      </c>
      <c r="E379" s="10">
        <f t="shared" si="146"/>
        <v>0</v>
      </c>
      <c r="F379" s="10">
        <f t="shared" si="146"/>
        <v>0</v>
      </c>
      <c r="G379" s="10">
        <f t="shared" si="146"/>
        <v>11174.7</v>
      </c>
      <c r="H379" s="10">
        <f t="shared" si="146"/>
        <v>0</v>
      </c>
      <c r="I379" s="10">
        <f t="shared" si="146"/>
        <v>0</v>
      </c>
      <c r="J379" s="10">
        <f t="shared" si="146"/>
        <v>0</v>
      </c>
      <c r="K379" s="10">
        <f t="shared" si="146"/>
        <v>0</v>
      </c>
      <c r="L379" s="10">
        <f t="shared" si="146"/>
        <v>0</v>
      </c>
      <c r="M379" s="10">
        <f t="shared" si="146"/>
        <v>0</v>
      </c>
      <c r="N379" s="10">
        <f t="shared" si="146"/>
        <v>0</v>
      </c>
      <c r="O379" s="25"/>
      <c r="P379" s="9"/>
      <c r="Q379" s="9"/>
      <c r="R379" s="9"/>
      <c r="S379" s="9"/>
    </row>
    <row r="380" spans="1:19">
      <c r="A380" s="56">
        <v>298</v>
      </c>
      <c r="B380" s="24" t="s">
        <v>12</v>
      </c>
      <c r="C380" s="10">
        <f t="shared" si="145"/>
        <v>6422.7000000000007</v>
      </c>
      <c r="D380" s="17">
        <f t="shared" ref="D380:N382" si="147">D385+D395</f>
        <v>0</v>
      </c>
      <c r="E380" s="17">
        <f t="shared" si="147"/>
        <v>0</v>
      </c>
      <c r="F380" s="17">
        <f t="shared" si="147"/>
        <v>0</v>
      </c>
      <c r="G380" s="17">
        <f t="shared" si="147"/>
        <v>6422.7000000000007</v>
      </c>
      <c r="H380" s="17">
        <f t="shared" si="147"/>
        <v>0</v>
      </c>
      <c r="I380" s="17">
        <f t="shared" si="147"/>
        <v>0</v>
      </c>
      <c r="J380" s="17">
        <f t="shared" si="147"/>
        <v>0</v>
      </c>
      <c r="K380" s="17">
        <f t="shared" si="147"/>
        <v>0</v>
      </c>
      <c r="L380" s="17">
        <f t="shared" si="147"/>
        <v>0</v>
      </c>
      <c r="M380" s="17">
        <f t="shared" si="147"/>
        <v>0</v>
      </c>
      <c r="N380" s="17">
        <f t="shared" si="147"/>
        <v>0</v>
      </c>
      <c r="O380" s="25"/>
      <c r="P380" s="9"/>
      <c r="Q380" s="9"/>
      <c r="R380" s="9"/>
      <c r="S380" s="9"/>
    </row>
    <row r="381" spans="1:19">
      <c r="A381" s="56">
        <v>299</v>
      </c>
      <c r="B381" s="24" t="s">
        <v>13</v>
      </c>
      <c r="C381" s="10">
        <f t="shared" si="145"/>
        <v>4720.2000000000007</v>
      </c>
      <c r="D381" s="17">
        <f t="shared" si="147"/>
        <v>0</v>
      </c>
      <c r="E381" s="17">
        <f t="shared" si="147"/>
        <v>0</v>
      </c>
      <c r="F381" s="17">
        <f t="shared" si="147"/>
        <v>0</v>
      </c>
      <c r="G381" s="17">
        <f t="shared" si="147"/>
        <v>4720.2000000000007</v>
      </c>
      <c r="H381" s="17">
        <f t="shared" si="147"/>
        <v>0</v>
      </c>
      <c r="I381" s="17">
        <f t="shared" si="147"/>
        <v>0</v>
      </c>
      <c r="J381" s="17">
        <f t="shared" si="147"/>
        <v>0</v>
      </c>
      <c r="K381" s="17">
        <f t="shared" si="147"/>
        <v>0</v>
      </c>
      <c r="L381" s="17">
        <f t="shared" si="147"/>
        <v>0</v>
      </c>
      <c r="M381" s="17">
        <f t="shared" si="147"/>
        <v>0</v>
      </c>
      <c r="N381" s="17">
        <f t="shared" si="147"/>
        <v>0</v>
      </c>
      <c r="O381" s="25"/>
      <c r="P381" s="9"/>
      <c r="Q381" s="9"/>
      <c r="R381" s="9"/>
      <c r="S381" s="9"/>
    </row>
    <row r="382" spans="1:19">
      <c r="A382" s="56">
        <v>300</v>
      </c>
      <c r="B382" s="24" t="s">
        <v>14</v>
      </c>
      <c r="C382" s="10">
        <f t="shared" si="145"/>
        <v>31.8</v>
      </c>
      <c r="D382" s="17">
        <f t="shared" si="147"/>
        <v>0</v>
      </c>
      <c r="E382" s="17">
        <f t="shared" si="147"/>
        <v>0</v>
      </c>
      <c r="F382" s="17">
        <f t="shared" si="147"/>
        <v>0</v>
      </c>
      <c r="G382" s="17">
        <f t="shared" si="147"/>
        <v>31.8</v>
      </c>
      <c r="H382" s="17">
        <f t="shared" si="147"/>
        <v>0</v>
      </c>
      <c r="I382" s="17">
        <f t="shared" si="147"/>
        <v>0</v>
      </c>
      <c r="J382" s="17">
        <f t="shared" si="147"/>
        <v>0</v>
      </c>
      <c r="K382" s="17">
        <f t="shared" si="147"/>
        <v>0</v>
      </c>
      <c r="L382" s="17">
        <f t="shared" si="147"/>
        <v>0</v>
      </c>
      <c r="M382" s="17">
        <f t="shared" si="147"/>
        <v>0</v>
      </c>
      <c r="N382" s="17">
        <f t="shared" si="147"/>
        <v>0</v>
      </c>
      <c r="O382" s="25"/>
      <c r="P382" s="9"/>
      <c r="Q382" s="9"/>
      <c r="R382" s="9"/>
      <c r="S382" s="9"/>
    </row>
    <row r="383" spans="1:19">
      <c r="A383" s="56">
        <v>311</v>
      </c>
      <c r="B383" s="70" t="s">
        <v>17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2"/>
      <c r="P383" s="9"/>
      <c r="Q383" s="9"/>
      <c r="R383" s="9"/>
      <c r="S383" s="9"/>
    </row>
    <row r="384" spans="1:19" ht="45">
      <c r="A384" s="56">
        <v>312</v>
      </c>
      <c r="B384" s="11" t="s">
        <v>20</v>
      </c>
      <c r="C384" s="17">
        <f t="shared" ref="C384:C387" si="148">SUM(D384:N384)</f>
        <v>0</v>
      </c>
      <c r="D384" s="17">
        <f t="shared" ref="D384:N384" si="149">SUM(D385:D387)</f>
        <v>0</v>
      </c>
      <c r="E384" s="17">
        <f t="shared" si="149"/>
        <v>0</v>
      </c>
      <c r="F384" s="17">
        <f t="shared" si="149"/>
        <v>0</v>
      </c>
      <c r="G384" s="17">
        <f t="shared" si="149"/>
        <v>0</v>
      </c>
      <c r="H384" s="17">
        <f t="shared" si="149"/>
        <v>0</v>
      </c>
      <c r="I384" s="17">
        <f t="shared" si="149"/>
        <v>0</v>
      </c>
      <c r="J384" s="17">
        <f t="shared" si="149"/>
        <v>0</v>
      </c>
      <c r="K384" s="17">
        <f t="shared" si="149"/>
        <v>0</v>
      </c>
      <c r="L384" s="17">
        <f t="shared" si="149"/>
        <v>0</v>
      </c>
      <c r="M384" s="17">
        <f t="shared" si="149"/>
        <v>0</v>
      </c>
      <c r="N384" s="17">
        <f t="shared" si="149"/>
        <v>0</v>
      </c>
      <c r="O384" s="11"/>
      <c r="P384" s="9"/>
      <c r="Q384" s="9"/>
      <c r="R384" s="9"/>
      <c r="S384" s="9"/>
    </row>
    <row r="385" spans="1:19">
      <c r="A385" s="56">
        <v>313</v>
      </c>
      <c r="B385" s="11" t="s">
        <v>12</v>
      </c>
      <c r="C385" s="17">
        <f t="shared" si="148"/>
        <v>0</v>
      </c>
      <c r="D385" s="17">
        <f t="shared" ref="D385:N387" si="150">D390</f>
        <v>0</v>
      </c>
      <c r="E385" s="17">
        <f t="shared" si="150"/>
        <v>0</v>
      </c>
      <c r="F385" s="17">
        <f t="shared" si="150"/>
        <v>0</v>
      </c>
      <c r="G385" s="17">
        <f t="shared" si="150"/>
        <v>0</v>
      </c>
      <c r="H385" s="17">
        <f t="shared" si="150"/>
        <v>0</v>
      </c>
      <c r="I385" s="17">
        <f t="shared" si="150"/>
        <v>0</v>
      </c>
      <c r="J385" s="17">
        <f t="shared" si="150"/>
        <v>0</v>
      </c>
      <c r="K385" s="17">
        <f t="shared" si="150"/>
        <v>0</v>
      </c>
      <c r="L385" s="17">
        <f t="shared" si="150"/>
        <v>0</v>
      </c>
      <c r="M385" s="17">
        <f t="shared" si="150"/>
        <v>0</v>
      </c>
      <c r="N385" s="17">
        <f t="shared" si="150"/>
        <v>0</v>
      </c>
      <c r="O385" s="11"/>
      <c r="P385" s="9"/>
      <c r="Q385" s="9"/>
      <c r="R385" s="9"/>
      <c r="S385" s="9"/>
    </row>
    <row r="386" spans="1:19">
      <c r="A386" s="56">
        <v>314</v>
      </c>
      <c r="B386" s="11" t="s">
        <v>13</v>
      </c>
      <c r="C386" s="17">
        <f t="shared" si="148"/>
        <v>0</v>
      </c>
      <c r="D386" s="17">
        <f>D391</f>
        <v>0</v>
      </c>
      <c r="E386" s="17">
        <f t="shared" si="150"/>
        <v>0</v>
      </c>
      <c r="F386" s="17">
        <f t="shared" si="150"/>
        <v>0</v>
      </c>
      <c r="G386" s="17">
        <f t="shared" si="150"/>
        <v>0</v>
      </c>
      <c r="H386" s="17">
        <f t="shared" si="150"/>
        <v>0</v>
      </c>
      <c r="I386" s="17">
        <f t="shared" si="150"/>
        <v>0</v>
      </c>
      <c r="J386" s="17">
        <f t="shared" si="150"/>
        <v>0</v>
      </c>
      <c r="K386" s="17">
        <f t="shared" si="150"/>
        <v>0</v>
      </c>
      <c r="L386" s="17">
        <f t="shared" si="150"/>
        <v>0</v>
      </c>
      <c r="M386" s="17">
        <f t="shared" si="150"/>
        <v>0</v>
      </c>
      <c r="N386" s="17">
        <f t="shared" si="150"/>
        <v>0</v>
      </c>
      <c r="O386" s="11"/>
      <c r="P386" s="9"/>
      <c r="Q386" s="9"/>
      <c r="R386" s="9"/>
      <c r="S386" s="9"/>
    </row>
    <row r="387" spans="1:19">
      <c r="A387" s="56">
        <v>315</v>
      </c>
      <c r="B387" s="11" t="s">
        <v>14</v>
      </c>
      <c r="C387" s="17">
        <f t="shared" si="148"/>
        <v>0</v>
      </c>
      <c r="D387" s="17">
        <f>D392</f>
        <v>0</v>
      </c>
      <c r="E387" s="17">
        <f t="shared" si="150"/>
        <v>0</v>
      </c>
      <c r="F387" s="17">
        <f t="shared" si="150"/>
        <v>0</v>
      </c>
      <c r="G387" s="17">
        <f t="shared" si="150"/>
        <v>0</v>
      </c>
      <c r="H387" s="17">
        <f t="shared" si="150"/>
        <v>0</v>
      </c>
      <c r="I387" s="17">
        <f t="shared" si="150"/>
        <v>0</v>
      </c>
      <c r="J387" s="17">
        <f t="shared" si="150"/>
        <v>0</v>
      </c>
      <c r="K387" s="17">
        <f t="shared" si="150"/>
        <v>0</v>
      </c>
      <c r="L387" s="17">
        <f t="shared" si="150"/>
        <v>0</v>
      </c>
      <c r="M387" s="17">
        <f t="shared" si="150"/>
        <v>0</v>
      </c>
      <c r="N387" s="17">
        <f t="shared" si="150"/>
        <v>0</v>
      </c>
      <c r="O387" s="11"/>
      <c r="P387" s="9"/>
      <c r="Q387" s="9"/>
      <c r="R387" s="9"/>
      <c r="S387" s="9"/>
    </row>
    <row r="388" spans="1:19">
      <c r="A388" s="56">
        <v>316</v>
      </c>
      <c r="B388" s="70" t="s">
        <v>181</v>
      </c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2"/>
      <c r="P388" s="9"/>
      <c r="Q388" s="9"/>
      <c r="R388" s="9"/>
      <c r="S388" s="9"/>
    </row>
    <row r="389" spans="1:19" ht="60">
      <c r="A389" s="56">
        <v>317</v>
      </c>
      <c r="B389" s="11" t="s">
        <v>19</v>
      </c>
      <c r="C389" s="17">
        <f t="shared" ref="C389:C392" si="151">SUM(D389:N389)</f>
        <v>0</v>
      </c>
      <c r="D389" s="17">
        <f t="shared" ref="D389:N389" si="152">SUM(D390:D392)</f>
        <v>0</v>
      </c>
      <c r="E389" s="17">
        <f t="shared" si="152"/>
        <v>0</v>
      </c>
      <c r="F389" s="17">
        <f t="shared" si="152"/>
        <v>0</v>
      </c>
      <c r="G389" s="17">
        <f t="shared" si="152"/>
        <v>0</v>
      </c>
      <c r="H389" s="17">
        <f t="shared" si="152"/>
        <v>0</v>
      </c>
      <c r="I389" s="17">
        <f t="shared" si="152"/>
        <v>0</v>
      </c>
      <c r="J389" s="17">
        <f t="shared" si="152"/>
        <v>0</v>
      </c>
      <c r="K389" s="17">
        <f t="shared" si="152"/>
        <v>0</v>
      </c>
      <c r="L389" s="17">
        <f t="shared" si="152"/>
        <v>0</v>
      </c>
      <c r="M389" s="17">
        <f t="shared" si="152"/>
        <v>0</v>
      </c>
      <c r="N389" s="17">
        <f t="shared" si="152"/>
        <v>0</v>
      </c>
      <c r="O389" s="11"/>
      <c r="P389" s="9"/>
      <c r="Q389" s="9"/>
      <c r="R389" s="9"/>
      <c r="S389" s="9"/>
    </row>
    <row r="390" spans="1:19">
      <c r="A390" s="56">
        <v>318</v>
      </c>
      <c r="B390" s="11" t="s">
        <v>12</v>
      </c>
      <c r="C390" s="17">
        <f t="shared" si="151"/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1"/>
      <c r="P390" s="9"/>
      <c r="Q390" s="9"/>
      <c r="R390" s="9"/>
      <c r="S390" s="9"/>
    </row>
    <row r="391" spans="1:19">
      <c r="A391" s="56">
        <v>319</v>
      </c>
      <c r="B391" s="11" t="s">
        <v>13</v>
      </c>
      <c r="C391" s="17">
        <f t="shared" si="151"/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1"/>
      <c r="P391" s="9"/>
      <c r="Q391" s="9"/>
      <c r="R391" s="9"/>
      <c r="S391" s="9"/>
    </row>
    <row r="392" spans="1:19">
      <c r="A392" s="56">
        <v>320</v>
      </c>
      <c r="B392" s="11" t="s">
        <v>14</v>
      </c>
      <c r="C392" s="17">
        <f t="shared" si="151"/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1"/>
      <c r="P392" s="9"/>
      <c r="Q392" s="9"/>
      <c r="R392" s="9"/>
      <c r="S392" s="9"/>
    </row>
    <row r="393" spans="1:19">
      <c r="A393" s="56">
        <v>321</v>
      </c>
      <c r="B393" s="68" t="s">
        <v>27</v>
      </c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9"/>
      <c r="Q393" s="9"/>
      <c r="R393" s="9"/>
      <c r="S393" s="9"/>
    </row>
    <row r="394" spans="1:19" ht="45">
      <c r="A394" s="56">
        <v>322</v>
      </c>
      <c r="B394" s="24" t="s">
        <v>22</v>
      </c>
      <c r="C394" s="17">
        <f t="shared" ref="C394:C417" si="153">SUM(D394:N394)</f>
        <v>11174.7</v>
      </c>
      <c r="D394" s="17">
        <f t="shared" ref="D394:N394" si="154">SUM(D395:D397)</f>
        <v>0</v>
      </c>
      <c r="E394" s="17">
        <f t="shared" si="154"/>
        <v>0</v>
      </c>
      <c r="F394" s="17">
        <f t="shared" si="154"/>
        <v>0</v>
      </c>
      <c r="G394" s="17">
        <f t="shared" si="154"/>
        <v>11174.7</v>
      </c>
      <c r="H394" s="17">
        <f t="shared" si="154"/>
        <v>0</v>
      </c>
      <c r="I394" s="17">
        <f t="shared" si="154"/>
        <v>0</v>
      </c>
      <c r="J394" s="17">
        <f t="shared" si="154"/>
        <v>0</v>
      </c>
      <c r="K394" s="17">
        <f t="shared" si="154"/>
        <v>0</v>
      </c>
      <c r="L394" s="17">
        <f t="shared" si="154"/>
        <v>0</v>
      </c>
      <c r="M394" s="17">
        <f t="shared" si="154"/>
        <v>0</v>
      </c>
      <c r="N394" s="17">
        <f t="shared" si="154"/>
        <v>0</v>
      </c>
      <c r="O394" s="25"/>
      <c r="P394" s="9"/>
      <c r="Q394" s="9"/>
      <c r="R394" s="9"/>
      <c r="S394" s="9"/>
    </row>
    <row r="395" spans="1:19">
      <c r="A395" s="56">
        <v>323</v>
      </c>
      <c r="B395" s="24" t="s">
        <v>12</v>
      </c>
      <c r="C395" s="17">
        <f t="shared" si="153"/>
        <v>6422.7000000000007</v>
      </c>
      <c r="D395" s="17">
        <f t="shared" ref="D395:N397" si="155">D399+D409</f>
        <v>0</v>
      </c>
      <c r="E395" s="17">
        <f t="shared" si="155"/>
        <v>0</v>
      </c>
      <c r="F395" s="17">
        <f t="shared" si="155"/>
        <v>0</v>
      </c>
      <c r="G395" s="17">
        <f t="shared" si="155"/>
        <v>6422.7000000000007</v>
      </c>
      <c r="H395" s="17">
        <f t="shared" si="155"/>
        <v>0</v>
      </c>
      <c r="I395" s="17">
        <f t="shared" si="155"/>
        <v>0</v>
      </c>
      <c r="J395" s="17">
        <f t="shared" si="155"/>
        <v>0</v>
      </c>
      <c r="K395" s="17">
        <f t="shared" si="155"/>
        <v>0</v>
      </c>
      <c r="L395" s="17">
        <f t="shared" si="155"/>
        <v>0</v>
      </c>
      <c r="M395" s="17">
        <f t="shared" si="155"/>
        <v>0</v>
      </c>
      <c r="N395" s="17">
        <f t="shared" si="155"/>
        <v>0</v>
      </c>
      <c r="O395" s="25"/>
      <c r="P395" s="9"/>
      <c r="Q395" s="9"/>
      <c r="R395" s="9"/>
      <c r="S395" s="9"/>
    </row>
    <row r="396" spans="1:19">
      <c r="A396" s="56">
        <v>324</v>
      </c>
      <c r="B396" s="24" t="s">
        <v>13</v>
      </c>
      <c r="C396" s="17">
        <f t="shared" si="153"/>
        <v>4720.2000000000007</v>
      </c>
      <c r="D396" s="17">
        <f t="shared" si="155"/>
        <v>0</v>
      </c>
      <c r="E396" s="17">
        <f t="shared" si="155"/>
        <v>0</v>
      </c>
      <c r="F396" s="17">
        <f t="shared" si="155"/>
        <v>0</v>
      </c>
      <c r="G396" s="17">
        <f t="shared" si="155"/>
        <v>4720.2000000000007</v>
      </c>
      <c r="H396" s="17">
        <f t="shared" si="155"/>
        <v>0</v>
      </c>
      <c r="I396" s="17">
        <f t="shared" si="155"/>
        <v>0</v>
      </c>
      <c r="J396" s="17">
        <f t="shared" si="155"/>
        <v>0</v>
      </c>
      <c r="K396" s="17">
        <f t="shared" si="155"/>
        <v>0</v>
      </c>
      <c r="L396" s="17">
        <f t="shared" si="155"/>
        <v>0</v>
      </c>
      <c r="M396" s="17">
        <f t="shared" si="155"/>
        <v>0</v>
      </c>
      <c r="N396" s="17">
        <f t="shared" si="155"/>
        <v>0</v>
      </c>
      <c r="O396" s="25"/>
      <c r="P396" s="9"/>
      <c r="Q396" s="9"/>
      <c r="R396" s="9"/>
      <c r="S396" s="9"/>
    </row>
    <row r="397" spans="1:19" ht="15" customHeight="1">
      <c r="A397" s="56">
        <v>325</v>
      </c>
      <c r="B397" s="24" t="s">
        <v>14</v>
      </c>
      <c r="C397" s="18">
        <f t="shared" si="153"/>
        <v>31.8</v>
      </c>
      <c r="D397" s="18">
        <f t="shared" si="155"/>
        <v>0</v>
      </c>
      <c r="E397" s="18">
        <f t="shared" si="155"/>
        <v>0</v>
      </c>
      <c r="F397" s="18">
        <f t="shared" si="155"/>
        <v>0</v>
      </c>
      <c r="G397" s="18">
        <f t="shared" si="155"/>
        <v>31.8</v>
      </c>
      <c r="H397" s="18">
        <f t="shared" si="155"/>
        <v>0</v>
      </c>
      <c r="I397" s="18">
        <f t="shared" si="155"/>
        <v>0</v>
      </c>
      <c r="J397" s="18">
        <f t="shared" si="155"/>
        <v>0</v>
      </c>
      <c r="K397" s="18">
        <f t="shared" si="155"/>
        <v>0</v>
      </c>
      <c r="L397" s="18">
        <f t="shared" si="155"/>
        <v>0</v>
      </c>
      <c r="M397" s="18">
        <f t="shared" si="155"/>
        <v>0</v>
      </c>
      <c r="N397" s="18">
        <f t="shared" si="155"/>
        <v>0</v>
      </c>
      <c r="O397" s="25"/>
      <c r="P397" s="9"/>
      <c r="Q397" s="9"/>
      <c r="R397" s="9"/>
      <c r="S397" s="9"/>
    </row>
    <row r="398" spans="1:19" ht="60.75" customHeight="1">
      <c r="A398" s="56">
        <v>326</v>
      </c>
      <c r="B398" s="24" t="s">
        <v>189</v>
      </c>
      <c r="C398" s="18">
        <f t="shared" si="153"/>
        <v>6440.5000000000009</v>
      </c>
      <c r="D398" s="18">
        <f t="shared" ref="D398:N398" si="156">SUM(D399:D401)</f>
        <v>0</v>
      </c>
      <c r="E398" s="18">
        <f t="shared" si="156"/>
        <v>0</v>
      </c>
      <c r="F398" s="18">
        <f t="shared" si="156"/>
        <v>0</v>
      </c>
      <c r="G398" s="18">
        <f t="shared" si="156"/>
        <v>6440.5000000000009</v>
      </c>
      <c r="H398" s="18">
        <f t="shared" si="156"/>
        <v>0</v>
      </c>
      <c r="I398" s="18">
        <f t="shared" si="156"/>
        <v>0</v>
      </c>
      <c r="J398" s="18">
        <f t="shared" si="156"/>
        <v>0</v>
      </c>
      <c r="K398" s="18">
        <f t="shared" si="156"/>
        <v>0</v>
      </c>
      <c r="L398" s="18">
        <f t="shared" si="156"/>
        <v>0</v>
      </c>
      <c r="M398" s="18">
        <f t="shared" si="156"/>
        <v>0</v>
      </c>
      <c r="N398" s="18">
        <f t="shared" si="156"/>
        <v>0</v>
      </c>
      <c r="O398" s="24" t="s">
        <v>183</v>
      </c>
      <c r="P398" s="9"/>
      <c r="Q398" s="9"/>
      <c r="R398" s="9"/>
      <c r="S398" s="9"/>
    </row>
    <row r="399" spans="1:19">
      <c r="A399" s="56">
        <v>327</v>
      </c>
      <c r="B399" s="24" t="s">
        <v>12</v>
      </c>
      <c r="C399" s="18">
        <f t="shared" si="153"/>
        <v>3287.9</v>
      </c>
      <c r="D399" s="18">
        <v>0</v>
      </c>
      <c r="E399" s="18">
        <v>0</v>
      </c>
      <c r="F399" s="18">
        <v>0</v>
      </c>
      <c r="G399" s="18">
        <v>3287.9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56">
        <v>328</v>
      </c>
      <c r="B400" s="24" t="s">
        <v>13</v>
      </c>
      <c r="C400" s="18">
        <f t="shared" si="153"/>
        <v>3120.8</v>
      </c>
      <c r="D400" s="18">
        <v>0</v>
      </c>
      <c r="E400" s="18">
        <v>0</v>
      </c>
      <c r="F400" s="18">
        <v>0</v>
      </c>
      <c r="G400" s="18">
        <f>G404</f>
        <v>3120.8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56">
        <v>329</v>
      </c>
      <c r="B401" s="24" t="s">
        <v>14</v>
      </c>
      <c r="C401" s="18">
        <f t="shared" si="153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90">
      <c r="A402" s="56">
        <v>330</v>
      </c>
      <c r="B402" s="24" t="s">
        <v>195</v>
      </c>
      <c r="C402" s="18">
        <f t="shared" si="153"/>
        <v>6397.7</v>
      </c>
      <c r="D402" s="18">
        <f t="shared" ref="D402:N402" si="157">SUM(D403:D405)</f>
        <v>0</v>
      </c>
      <c r="E402" s="18">
        <f t="shared" si="157"/>
        <v>0</v>
      </c>
      <c r="F402" s="18">
        <f t="shared" si="157"/>
        <v>0</v>
      </c>
      <c r="G402" s="18">
        <f t="shared" si="157"/>
        <v>6397.7</v>
      </c>
      <c r="H402" s="18">
        <f t="shared" si="157"/>
        <v>0</v>
      </c>
      <c r="I402" s="18">
        <f t="shared" si="157"/>
        <v>0</v>
      </c>
      <c r="J402" s="18">
        <f t="shared" si="157"/>
        <v>0</v>
      </c>
      <c r="K402" s="18">
        <f t="shared" si="157"/>
        <v>0</v>
      </c>
      <c r="L402" s="18">
        <f t="shared" si="157"/>
        <v>0</v>
      </c>
      <c r="M402" s="18">
        <f t="shared" si="157"/>
        <v>0</v>
      </c>
      <c r="N402" s="18">
        <f t="shared" si="157"/>
        <v>0</v>
      </c>
      <c r="O402" s="24"/>
      <c r="P402" s="9"/>
      <c r="Q402" s="9"/>
      <c r="R402" s="9"/>
      <c r="S402" s="9"/>
    </row>
    <row r="403" spans="1:19">
      <c r="A403" s="56">
        <v>331</v>
      </c>
      <c r="B403" s="24" t="s">
        <v>12</v>
      </c>
      <c r="C403" s="18">
        <f t="shared" si="153"/>
        <v>3245.1</v>
      </c>
      <c r="D403" s="18">
        <v>0</v>
      </c>
      <c r="E403" s="18">
        <v>0</v>
      </c>
      <c r="F403" s="18">
        <v>0</v>
      </c>
      <c r="G403" s="18">
        <v>3245.1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56">
        <v>332</v>
      </c>
      <c r="B404" s="24" t="s">
        <v>13</v>
      </c>
      <c r="C404" s="18">
        <f t="shared" si="153"/>
        <v>3120.8</v>
      </c>
      <c r="D404" s="18">
        <v>0</v>
      </c>
      <c r="E404" s="18">
        <v>0</v>
      </c>
      <c r="F404" s="18">
        <v>0</v>
      </c>
      <c r="G404" s="18"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56">
        <v>333</v>
      </c>
      <c r="B405" s="24" t="s">
        <v>14</v>
      </c>
      <c r="C405" s="18">
        <f t="shared" si="153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45">
      <c r="A406" s="56">
        <v>334</v>
      </c>
      <c r="B406" s="24" t="s">
        <v>193</v>
      </c>
      <c r="C406" s="18">
        <f t="shared" si="153"/>
        <v>42.8</v>
      </c>
      <c r="D406" s="18">
        <f t="shared" ref="D406:N406" si="158">D407</f>
        <v>0</v>
      </c>
      <c r="E406" s="18">
        <f t="shared" si="158"/>
        <v>0</v>
      </c>
      <c r="F406" s="18">
        <f t="shared" si="158"/>
        <v>0</v>
      </c>
      <c r="G406" s="18">
        <f t="shared" si="158"/>
        <v>42.8</v>
      </c>
      <c r="H406" s="18">
        <f t="shared" si="158"/>
        <v>0</v>
      </c>
      <c r="I406" s="18">
        <f t="shared" si="158"/>
        <v>0</v>
      </c>
      <c r="J406" s="18">
        <f t="shared" si="158"/>
        <v>0</v>
      </c>
      <c r="K406" s="18">
        <f t="shared" si="158"/>
        <v>0</v>
      </c>
      <c r="L406" s="18">
        <f t="shared" si="158"/>
        <v>0</v>
      </c>
      <c r="M406" s="18">
        <f t="shared" si="158"/>
        <v>0</v>
      </c>
      <c r="N406" s="18">
        <f t="shared" si="158"/>
        <v>0</v>
      </c>
      <c r="O406" s="25"/>
      <c r="P406" s="9"/>
      <c r="Q406" s="9"/>
      <c r="R406" s="9"/>
      <c r="S406" s="9"/>
    </row>
    <row r="407" spans="1:19">
      <c r="A407" s="56">
        <v>335</v>
      </c>
      <c r="B407" s="24" t="s">
        <v>12</v>
      </c>
      <c r="C407" s="18">
        <f t="shared" si="153"/>
        <v>42.8</v>
      </c>
      <c r="D407" s="18">
        <v>0</v>
      </c>
      <c r="E407" s="18">
        <v>0</v>
      </c>
      <c r="F407" s="18">
        <v>0</v>
      </c>
      <c r="G407" s="18">
        <v>42.8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60">
      <c r="A408" s="56">
        <v>336</v>
      </c>
      <c r="B408" s="24" t="s">
        <v>192</v>
      </c>
      <c r="C408" s="10">
        <f t="shared" si="153"/>
        <v>4734.2000000000007</v>
      </c>
      <c r="D408" s="10">
        <f t="shared" ref="D408:N408" si="159">SUM(D409:D411)</f>
        <v>0</v>
      </c>
      <c r="E408" s="10">
        <f t="shared" si="159"/>
        <v>0</v>
      </c>
      <c r="F408" s="10">
        <f t="shared" si="159"/>
        <v>0</v>
      </c>
      <c r="G408" s="10">
        <f t="shared" si="159"/>
        <v>4734.2000000000007</v>
      </c>
      <c r="H408" s="10">
        <f t="shared" si="159"/>
        <v>0</v>
      </c>
      <c r="I408" s="10">
        <f t="shared" si="159"/>
        <v>0</v>
      </c>
      <c r="J408" s="10">
        <f t="shared" si="159"/>
        <v>0</v>
      </c>
      <c r="K408" s="10">
        <f t="shared" si="159"/>
        <v>0</v>
      </c>
      <c r="L408" s="10">
        <f t="shared" si="159"/>
        <v>0</v>
      </c>
      <c r="M408" s="10">
        <f t="shared" si="159"/>
        <v>0</v>
      </c>
      <c r="N408" s="10">
        <f t="shared" si="159"/>
        <v>0</v>
      </c>
      <c r="O408" s="24" t="s">
        <v>184</v>
      </c>
      <c r="P408" s="9"/>
      <c r="Q408" s="9"/>
      <c r="R408" s="9"/>
      <c r="S408" s="9"/>
    </row>
    <row r="409" spans="1:19">
      <c r="A409" s="56">
        <v>337</v>
      </c>
      <c r="B409" s="24" t="s">
        <v>12</v>
      </c>
      <c r="C409" s="10">
        <f t="shared" si="153"/>
        <v>3134.8</v>
      </c>
      <c r="D409" s="18">
        <v>0</v>
      </c>
      <c r="E409" s="18">
        <v>0</v>
      </c>
      <c r="F409" s="18">
        <v>0</v>
      </c>
      <c r="G409" s="10">
        <v>3134.8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56">
        <v>338</v>
      </c>
      <c r="B410" s="24" t="s">
        <v>13</v>
      </c>
      <c r="C410" s="10">
        <f t="shared" si="153"/>
        <v>1599.4</v>
      </c>
      <c r="D410" s="18">
        <v>0</v>
      </c>
      <c r="E410" s="18">
        <v>0</v>
      </c>
      <c r="F410" s="18">
        <v>0</v>
      </c>
      <c r="G410" s="10">
        <f>G414</f>
        <v>1599.4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56">
        <v>339</v>
      </c>
      <c r="B411" s="24" t="s">
        <v>14</v>
      </c>
      <c r="C411" s="10">
        <f t="shared" si="153"/>
        <v>0</v>
      </c>
      <c r="D411" s="18">
        <v>0</v>
      </c>
      <c r="E411" s="18">
        <v>0</v>
      </c>
      <c r="F411" s="18">
        <v>0</v>
      </c>
      <c r="G411" s="10">
        <f>G415</f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45">
      <c r="A412" s="56">
        <v>440</v>
      </c>
      <c r="B412" s="24" t="s">
        <v>194</v>
      </c>
      <c r="C412" s="10">
        <f t="shared" si="153"/>
        <v>3236.2</v>
      </c>
      <c r="D412" s="10">
        <f t="shared" ref="D412:N412" si="160">SUM(D413:D415)</f>
        <v>0</v>
      </c>
      <c r="E412" s="10">
        <f t="shared" si="160"/>
        <v>0</v>
      </c>
      <c r="F412" s="10">
        <f t="shared" si="160"/>
        <v>0</v>
      </c>
      <c r="G412" s="10">
        <f t="shared" si="160"/>
        <v>3236.2</v>
      </c>
      <c r="H412" s="10">
        <f t="shared" si="160"/>
        <v>0</v>
      </c>
      <c r="I412" s="10">
        <f t="shared" si="160"/>
        <v>0</v>
      </c>
      <c r="J412" s="10">
        <f t="shared" si="160"/>
        <v>0</v>
      </c>
      <c r="K412" s="10">
        <f t="shared" si="160"/>
        <v>0</v>
      </c>
      <c r="L412" s="10">
        <f t="shared" si="160"/>
        <v>0</v>
      </c>
      <c r="M412" s="10">
        <f t="shared" si="160"/>
        <v>0</v>
      </c>
      <c r="N412" s="10">
        <f t="shared" si="160"/>
        <v>0</v>
      </c>
      <c r="O412" s="24" t="s">
        <v>184</v>
      </c>
      <c r="P412" s="9"/>
      <c r="Q412" s="9"/>
      <c r="R412" s="9"/>
      <c r="S412" s="9"/>
    </row>
    <row r="413" spans="1:19">
      <c r="A413" s="56">
        <v>441</v>
      </c>
      <c r="B413" s="24" t="s">
        <v>12</v>
      </c>
      <c r="C413" s="10">
        <f t="shared" si="153"/>
        <v>1636.8</v>
      </c>
      <c r="D413" s="18">
        <v>0</v>
      </c>
      <c r="E413" s="18">
        <v>0</v>
      </c>
      <c r="F413" s="18">
        <v>0</v>
      </c>
      <c r="G413" s="10">
        <v>1636.8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56">
        <v>442</v>
      </c>
      <c r="B414" s="24" t="s">
        <v>13</v>
      </c>
      <c r="C414" s="10">
        <f t="shared" si="153"/>
        <v>1599.4</v>
      </c>
      <c r="D414" s="18">
        <v>0</v>
      </c>
      <c r="E414" s="18">
        <v>0</v>
      </c>
      <c r="F414" s="18">
        <v>0</v>
      </c>
      <c r="G414" s="10"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56">
        <v>443</v>
      </c>
      <c r="B415" s="24" t="s">
        <v>14</v>
      </c>
      <c r="C415" s="10">
        <f t="shared" si="153"/>
        <v>0</v>
      </c>
      <c r="D415" s="18">
        <v>0</v>
      </c>
      <c r="E415" s="18">
        <v>0</v>
      </c>
      <c r="F415" s="18">
        <v>0</v>
      </c>
      <c r="G415" s="10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5">
      <c r="A416" s="56">
        <v>444</v>
      </c>
      <c r="B416" s="24" t="s">
        <v>193</v>
      </c>
      <c r="C416" s="10">
        <f t="shared" si="153"/>
        <v>1498</v>
      </c>
      <c r="D416" s="10">
        <f t="shared" ref="D416:N416" si="161">D417</f>
        <v>0</v>
      </c>
      <c r="E416" s="10">
        <f t="shared" si="161"/>
        <v>0</v>
      </c>
      <c r="F416" s="10">
        <f t="shared" si="161"/>
        <v>0</v>
      </c>
      <c r="G416" s="10">
        <f t="shared" si="161"/>
        <v>1498</v>
      </c>
      <c r="H416" s="10">
        <f t="shared" si="161"/>
        <v>0</v>
      </c>
      <c r="I416" s="10">
        <f t="shared" si="161"/>
        <v>0</v>
      </c>
      <c r="J416" s="10">
        <f t="shared" si="161"/>
        <v>0</v>
      </c>
      <c r="K416" s="10">
        <f t="shared" si="161"/>
        <v>0</v>
      </c>
      <c r="L416" s="10">
        <f t="shared" si="161"/>
        <v>0</v>
      </c>
      <c r="M416" s="10">
        <f t="shared" si="161"/>
        <v>0</v>
      </c>
      <c r="N416" s="10">
        <f t="shared" si="161"/>
        <v>0</v>
      </c>
      <c r="O416" s="25"/>
      <c r="P416" s="9"/>
      <c r="Q416" s="9"/>
      <c r="R416" s="9"/>
      <c r="S416" s="9"/>
    </row>
    <row r="417" spans="1:19">
      <c r="A417" s="56">
        <v>445</v>
      </c>
      <c r="B417" s="24" t="s">
        <v>12</v>
      </c>
      <c r="C417" s="18">
        <f t="shared" si="153"/>
        <v>1498</v>
      </c>
      <c r="D417" s="18">
        <v>0</v>
      </c>
      <c r="E417" s="18">
        <v>0</v>
      </c>
      <c r="F417" s="18">
        <v>0</v>
      </c>
      <c r="G417" s="18">
        <v>1498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2"/>
      <c r="B418" s="3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9"/>
      <c r="Q418" s="9"/>
      <c r="R418" s="9"/>
      <c r="S418" s="9"/>
    </row>
    <row r="419" spans="1:19">
      <c r="P419" s="9"/>
      <c r="Q419" s="9"/>
      <c r="R419" s="9"/>
      <c r="S419" s="9"/>
    </row>
    <row r="420" spans="1:19">
      <c r="P420" s="9"/>
      <c r="Q420" s="9"/>
      <c r="R420" s="9"/>
      <c r="S420" s="9"/>
    </row>
    <row r="421" spans="1:19">
      <c r="P421" s="9"/>
      <c r="Q421" s="9"/>
      <c r="R421" s="9"/>
      <c r="S421" s="9"/>
    </row>
    <row r="422" spans="1:19"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</sheetData>
  <mergeCells count="30">
    <mergeCell ref="H1:O1"/>
    <mergeCell ref="H2:O2"/>
    <mergeCell ref="B3:O3"/>
    <mergeCell ref="B4:J4"/>
    <mergeCell ref="A6:A7"/>
    <mergeCell ref="B6:B7"/>
    <mergeCell ref="C6:N6"/>
    <mergeCell ref="O6:O7"/>
    <mergeCell ref="B272:O272"/>
    <mergeCell ref="B23:O23"/>
    <mergeCell ref="B28:O28"/>
    <mergeCell ref="B77:O77"/>
    <mergeCell ref="B82:O82"/>
    <mergeCell ref="B87:O87"/>
    <mergeCell ref="B92:O92"/>
    <mergeCell ref="B193:O193"/>
    <mergeCell ref="B198:O198"/>
    <mergeCell ref="B203:O203"/>
    <mergeCell ref="B208:O208"/>
    <mergeCell ref="B267:O267"/>
    <mergeCell ref="B378:O378"/>
    <mergeCell ref="B383:O383"/>
    <mergeCell ref="B388:O388"/>
    <mergeCell ref="B393:O393"/>
    <mergeCell ref="B325:O325"/>
    <mergeCell ref="B331:O331"/>
    <mergeCell ref="B342:O342"/>
    <mergeCell ref="B347:O347"/>
    <mergeCell ref="B364:O364"/>
    <mergeCell ref="B369:O369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4" max="14" man="1"/>
    <brk id="1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21"/>
  <sheetViews>
    <sheetView view="pageBreakPreview" topLeftCell="D1" zoomScaleSheetLayoutView="100" workbookViewId="0">
      <selection activeCell="H356" sqref="H356"/>
    </sheetView>
  </sheetViews>
  <sheetFormatPr defaultRowHeight="15"/>
  <cols>
    <col min="1" max="1" width="6.28515625" style="28" customWidth="1"/>
    <col min="2" max="2" width="32.28515625" style="28" customWidth="1"/>
    <col min="3" max="3" width="11" style="28" customWidth="1"/>
    <col min="4" max="4" width="10.85546875" style="28" customWidth="1"/>
    <col min="5" max="8" width="10.85546875" style="28" bestFit="1" customWidth="1"/>
    <col min="9" max="9" width="12" style="28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86" t="str">
        <f>'[1]02.07.2014'!H1</f>
        <v xml:space="preserve">Приложение №1   </v>
      </c>
      <c r="I1" s="86"/>
      <c r="J1" s="86"/>
      <c r="K1" s="86"/>
      <c r="L1" s="86"/>
      <c r="M1" s="86"/>
      <c r="N1" s="86"/>
      <c r="O1" s="86"/>
    </row>
    <row r="2" spans="1:18" ht="84.75" customHeight="1">
      <c r="A2" s="21"/>
      <c r="B2" s="21"/>
      <c r="C2" s="21"/>
      <c r="D2" s="21"/>
      <c r="E2" s="21"/>
      <c r="F2" s="21"/>
      <c r="G2" s="21"/>
      <c r="H2" s="87" t="s">
        <v>205</v>
      </c>
      <c r="I2" s="87"/>
      <c r="J2" s="87"/>
      <c r="K2" s="87"/>
      <c r="L2" s="87"/>
      <c r="M2" s="87"/>
      <c r="N2" s="87"/>
      <c r="O2" s="87"/>
    </row>
    <row r="3" spans="1:18" ht="21.75" customHeight="1">
      <c r="A3" s="2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8" ht="39.75" customHeight="1">
      <c r="A4" s="21"/>
      <c r="B4" s="85" t="s">
        <v>204</v>
      </c>
      <c r="C4" s="85"/>
      <c r="D4" s="85"/>
      <c r="E4" s="85"/>
      <c r="F4" s="85"/>
      <c r="G4" s="85"/>
      <c r="H4" s="85"/>
      <c r="I4" s="85"/>
      <c r="J4" s="85"/>
      <c r="K4" s="50"/>
      <c r="L4" s="50"/>
      <c r="M4" s="50"/>
      <c r="N4" s="50"/>
      <c r="O4" s="61"/>
    </row>
    <row r="5" spans="1:18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8" ht="52.5" customHeight="1">
      <c r="A6" s="81" t="s">
        <v>0</v>
      </c>
      <c r="B6" s="81" t="s">
        <v>1</v>
      </c>
      <c r="C6" s="78" t="s">
        <v>74</v>
      </c>
      <c r="D6" s="79"/>
      <c r="E6" s="79"/>
      <c r="F6" s="79"/>
      <c r="G6" s="79"/>
      <c r="H6" s="79"/>
      <c r="I6" s="79"/>
      <c r="J6" s="79"/>
      <c r="K6" s="82"/>
      <c r="L6" s="82"/>
      <c r="M6" s="82"/>
      <c r="N6" s="83"/>
      <c r="O6" s="81" t="s">
        <v>10</v>
      </c>
      <c r="P6" s="1"/>
      <c r="Q6" s="1"/>
      <c r="R6" s="1"/>
    </row>
    <row r="7" spans="1:18" ht="53.25" customHeight="1">
      <c r="A7" s="81"/>
      <c r="B7" s="81"/>
      <c r="C7" s="60" t="s">
        <v>2</v>
      </c>
      <c r="D7" s="60" t="s">
        <v>3</v>
      </c>
      <c r="E7" s="60" t="s">
        <v>4</v>
      </c>
      <c r="F7" s="60" t="s">
        <v>5</v>
      </c>
      <c r="G7" s="60" t="s">
        <v>6</v>
      </c>
      <c r="H7" s="60" t="s">
        <v>7</v>
      </c>
      <c r="I7" s="60" t="s">
        <v>8</v>
      </c>
      <c r="J7" s="60" t="s">
        <v>9</v>
      </c>
      <c r="K7" s="60" t="s">
        <v>200</v>
      </c>
      <c r="L7" s="60" t="s">
        <v>201</v>
      </c>
      <c r="M7" s="60" t="s">
        <v>202</v>
      </c>
      <c r="N7" s="60" t="s">
        <v>203</v>
      </c>
      <c r="O7" s="81"/>
      <c r="P7" s="1"/>
      <c r="Q7" s="1"/>
      <c r="R7" s="1"/>
    </row>
    <row r="8" spans="1:18">
      <c r="A8" s="60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1"/>
      <c r="Q8" s="1"/>
      <c r="R8" s="1"/>
    </row>
    <row r="9" spans="1:18" ht="33.75" customHeight="1">
      <c r="A9" s="60">
        <v>1</v>
      </c>
      <c r="B9" s="11" t="s">
        <v>11</v>
      </c>
      <c r="C9" s="12">
        <f t="shared" ref="C9:C22" si="0">SUM(D9:N9)</f>
        <v>1232880.2</v>
      </c>
      <c r="D9" s="12">
        <f t="shared" ref="D9:N9" si="1">SUM(D10:D13)</f>
        <v>142384</v>
      </c>
      <c r="E9" s="12">
        <f t="shared" si="1"/>
        <v>89462.7</v>
      </c>
      <c r="F9" s="12">
        <f t="shared" si="1"/>
        <v>102651.4</v>
      </c>
      <c r="G9" s="12">
        <f t="shared" si="1"/>
        <v>103919.4</v>
      </c>
      <c r="H9" s="12">
        <f t="shared" si="1"/>
        <v>155370.5</v>
      </c>
      <c r="I9" s="12">
        <f t="shared" si="1"/>
        <v>150440.19999999998</v>
      </c>
      <c r="J9" s="12">
        <f t="shared" si="1"/>
        <v>99461.599999999991</v>
      </c>
      <c r="K9" s="12">
        <f t="shared" si="1"/>
        <v>102692.7</v>
      </c>
      <c r="L9" s="12">
        <f t="shared" si="1"/>
        <v>102692.7</v>
      </c>
      <c r="M9" s="12">
        <f t="shared" si="1"/>
        <v>91902.5</v>
      </c>
      <c r="N9" s="12">
        <f t="shared" si="1"/>
        <v>91902.5</v>
      </c>
      <c r="O9" s="11"/>
      <c r="P9" s="1"/>
      <c r="Q9" s="1"/>
      <c r="R9" s="1"/>
    </row>
    <row r="10" spans="1:18">
      <c r="A10" s="60">
        <v>2</v>
      </c>
      <c r="B10" s="11" t="s">
        <v>12</v>
      </c>
      <c r="C10" s="12">
        <f t="shared" si="0"/>
        <v>958676.99999999977</v>
      </c>
      <c r="D10" s="12">
        <f t="shared" ref="D10:N10" si="2">SUM(D15+D19)</f>
        <v>101726.69999999998</v>
      </c>
      <c r="E10" s="12">
        <f t="shared" si="2"/>
        <v>58135.1</v>
      </c>
      <c r="F10" s="12">
        <f t="shared" si="2"/>
        <v>74249.099999999991</v>
      </c>
      <c r="G10" s="12">
        <f t="shared" si="2"/>
        <v>83324.299999999988</v>
      </c>
      <c r="H10" s="12">
        <f t="shared" si="2"/>
        <v>94237.89999999998</v>
      </c>
      <c r="I10" s="12">
        <f t="shared" si="2"/>
        <v>107679.39999999998</v>
      </c>
      <c r="J10" s="12">
        <f t="shared" si="2"/>
        <v>89714.099999999991</v>
      </c>
      <c r="K10" s="12">
        <f t="shared" si="2"/>
        <v>92797.7</v>
      </c>
      <c r="L10" s="12">
        <f t="shared" si="2"/>
        <v>92797.7</v>
      </c>
      <c r="M10" s="12">
        <f t="shared" si="2"/>
        <v>82007.5</v>
      </c>
      <c r="N10" s="12">
        <f t="shared" si="2"/>
        <v>82007.5</v>
      </c>
      <c r="O10" s="11"/>
      <c r="P10" s="1"/>
      <c r="Q10" s="1"/>
      <c r="R10" s="1"/>
    </row>
    <row r="11" spans="1:18">
      <c r="A11" s="60">
        <v>3</v>
      </c>
      <c r="B11" s="11" t="s">
        <v>30</v>
      </c>
      <c r="C11" s="12">
        <f t="shared" si="0"/>
        <v>1063.4000000000001</v>
      </c>
      <c r="D11" s="12">
        <f t="shared" ref="D11:N11" si="3">D20</f>
        <v>343.6</v>
      </c>
      <c r="E11" s="12">
        <f t="shared" si="3"/>
        <v>402.8</v>
      </c>
      <c r="F11" s="12">
        <f t="shared" si="3"/>
        <v>0</v>
      </c>
      <c r="G11" s="12">
        <f t="shared" si="3"/>
        <v>0</v>
      </c>
      <c r="H11" s="12">
        <f t="shared" si="3"/>
        <v>317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1"/>
      <c r="P11" s="1"/>
      <c r="Q11" s="1"/>
      <c r="R11" s="1"/>
    </row>
    <row r="12" spans="1:18">
      <c r="A12" s="60">
        <v>4</v>
      </c>
      <c r="B12" s="11" t="s">
        <v>13</v>
      </c>
      <c r="C12" s="12">
        <f t="shared" si="0"/>
        <v>66069</v>
      </c>
      <c r="D12" s="12">
        <f t="shared" ref="D12:N13" si="4">SUM(D16+D21)</f>
        <v>17921.5</v>
      </c>
      <c r="E12" s="12">
        <f t="shared" si="4"/>
        <v>9676.5999999999985</v>
      </c>
      <c r="F12" s="12">
        <f t="shared" si="4"/>
        <v>4258.5</v>
      </c>
      <c r="G12" s="12">
        <f t="shared" si="4"/>
        <v>13987.3</v>
      </c>
      <c r="H12" s="12">
        <f t="shared" si="4"/>
        <v>11092.999999999998</v>
      </c>
      <c r="I12" s="12">
        <f t="shared" si="4"/>
        <v>1535.6</v>
      </c>
      <c r="J12" s="12">
        <f t="shared" si="4"/>
        <v>1519.3</v>
      </c>
      <c r="K12" s="12">
        <f t="shared" si="4"/>
        <v>1519.3</v>
      </c>
      <c r="L12" s="12">
        <f t="shared" si="4"/>
        <v>1519.3</v>
      </c>
      <c r="M12" s="12">
        <f t="shared" si="4"/>
        <v>1519.3</v>
      </c>
      <c r="N12" s="12">
        <f t="shared" si="4"/>
        <v>1519.3</v>
      </c>
      <c r="O12" s="11"/>
      <c r="P12" s="1"/>
      <c r="Q12" s="1"/>
      <c r="R12" s="1"/>
    </row>
    <row r="13" spans="1:18">
      <c r="A13" s="60">
        <v>5</v>
      </c>
      <c r="B13" s="11" t="s">
        <v>14</v>
      </c>
      <c r="C13" s="12">
        <f t="shared" si="0"/>
        <v>207070.80000000005</v>
      </c>
      <c r="D13" s="12">
        <f t="shared" si="4"/>
        <v>22392.2</v>
      </c>
      <c r="E13" s="12">
        <f t="shared" si="4"/>
        <v>21248.2</v>
      </c>
      <c r="F13" s="12">
        <f t="shared" si="4"/>
        <v>24143.8</v>
      </c>
      <c r="G13" s="12">
        <f t="shared" si="4"/>
        <v>6607.8</v>
      </c>
      <c r="H13" s="12">
        <f>SUM(H17+H22)</f>
        <v>49722.600000000006</v>
      </c>
      <c r="I13" s="12">
        <f t="shared" si="4"/>
        <v>41225.199999999997</v>
      </c>
      <c r="J13" s="12">
        <f t="shared" si="4"/>
        <v>8228.2000000000007</v>
      </c>
      <c r="K13" s="12">
        <f t="shared" si="4"/>
        <v>8375.7000000000007</v>
      </c>
      <c r="L13" s="12">
        <f t="shared" si="4"/>
        <v>8375.7000000000007</v>
      </c>
      <c r="M13" s="12">
        <f t="shared" si="4"/>
        <v>8375.7000000000007</v>
      </c>
      <c r="N13" s="12">
        <f t="shared" si="4"/>
        <v>8375.7000000000007</v>
      </c>
      <c r="O13" s="11"/>
      <c r="P13" s="1"/>
      <c r="Q13" s="1"/>
      <c r="R13" s="1"/>
    </row>
    <row r="14" spans="1:18">
      <c r="A14" s="60">
        <v>6</v>
      </c>
      <c r="B14" s="11" t="s">
        <v>15</v>
      </c>
      <c r="C14" s="12">
        <f t="shared" si="0"/>
        <v>117146.20000000001</v>
      </c>
      <c r="D14" s="12">
        <f>D199+D83</f>
        <v>33920.100000000006</v>
      </c>
      <c r="E14" s="12">
        <f>E199+E83</f>
        <v>0</v>
      </c>
      <c r="F14" s="12">
        <f>F199+F83</f>
        <v>0</v>
      </c>
      <c r="G14" s="12">
        <f>G199+G83+G384</f>
        <v>0</v>
      </c>
      <c r="H14" s="12">
        <f t="shared" ref="H14:N14" si="5">H199+H83</f>
        <v>51694.100000000006</v>
      </c>
      <c r="I14" s="12">
        <f t="shared" si="5"/>
        <v>31532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1"/>
      <c r="P14" s="1"/>
      <c r="Q14" s="1"/>
      <c r="R14" s="1"/>
    </row>
    <row r="15" spans="1:18">
      <c r="A15" s="60">
        <v>7</v>
      </c>
      <c r="B15" s="11" t="s">
        <v>12</v>
      </c>
      <c r="C15" s="12">
        <f t="shared" si="0"/>
        <v>44721.100000000006</v>
      </c>
      <c r="D15" s="12">
        <f t="shared" ref="D15:N17" si="6">D200+D84+D390</f>
        <v>25285.4</v>
      </c>
      <c r="E15" s="12">
        <f t="shared" si="6"/>
        <v>0</v>
      </c>
      <c r="F15" s="12">
        <f t="shared" si="6"/>
        <v>0</v>
      </c>
      <c r="G15" s="12">
        <f t="shared" si="6"/>
        <v>0</v>
      </c>
      <c r="H15" s="12">
        <f t="shared" si="6"/>
        <v>19435.7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1"/>
      <c r="P15" s="1"/>
      <c r="Q15" s="1"/>
      <c r="R15" s="1"/>
    </row>
    <row r="16" spans="1:18">
      <c r="A16" s="60">
        <v>8</v>
      </c>
      <c r="B16" s="11" t="s">
        <v>13</v>
      </c>
      <c r="C16" s="12">
        <f t="shared" si="0"/>
        <v>8634.7000000000007</v>
      </c>
      <c r="D16" s="12">
        <f t="shared" si="6"/>
        <v>8634.7000000000007</v>
      </c>
      <c r="E16" s="12">
        <f t="shared" si="6"/>
        <v>0</v>
      </c>
      <c r="F16" s="12">
        <f t="shared" si="6"/>
        <v>0</v>
      </c>
      <c r="G16" s="12">
        <f t="shared" si="6"/>
        <v>0</v>
      </c>
      <c r="H16" s="12">
        <f t="shared" si="6"/>
        <v>0</v>
      </c>
      <c r="I16" s="12">
        <f t="shared" si="6"/>
        <v>0</v>
      </c>
      <c r="J16" s="12">
        <f t="shared" si="6"/>
        <v>0</v>
      </c>
      <c r="K16" s="12">
        <f t="shared" si="6"/>
        <v>0</v>
      </c>
      <c r="L16" s="12">
        <f t="shared" si="6"/>
        <v>0</v>
      </c>
      <c r="M16" s="12">
        <f t="shared" si="6"/>
        <v>0</v>
      </c>
      <c r="N16" s="12">
        <f t="shared" si="6"/>
        <v>0</v>
      </c>
      <c r="O16" s="11"/>
      <c r="P16" s="1"/>
      <c r="Q16" s="1"/>
      <c r="R16" s="1"/>
    </row>
    <row r="17" spans="1:19">
      <c r="A17" s="60">
        <v>9</v>
      </c>
      <c r="B17" s="11" t="s">
        <v>14</v>
      </c>
      <c r="C17" s="12">
        <f t="shared" si="0"/>
        <v>63790.400000000001</v>
      </c>
      <c r="D17" s="12">
        <f t="shared" si="6"/>
        <v>0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2">
        <f t="shared" si="6"/>
        <v>32258.400000000001</v>
      </c>
      <c r="I17" s="12">
        <f t="shared" si="6"/>
        <v>31532</v>
      </c>
      <c r="J17" s="12">
        <f t="shared" si="6"/>
        <v>0</v>
      </c>
      <c r="K17" s="12">
        <f t="shared" si="6"/>
        <v>0</v>
      </c>
      <c r="L17" s="12">
        <f t="shared" si="6"/>
        <v>0</v>
      </c>
      <c r="M17" s="12">
        <f t="shared" si="6"/>
        <v>0</v>
      </c>
      <c r="N17" s="12">
        <f t="shared" si="6"/>
        <v>0</v>
      </c>
      <c r="O17" s="11"/>
      <c r="P17" s="1"/>
      <c r="Q17" s="1"/>
      <c r="R17" s="1"/>
    </row>
    <row r="18" spans="1:19">
      <c r="A18" s="60">
        <v>10</v>
      </c>
      <c r="B18" s="11" t="s">
        <v>16</v>
      </c>
      <c r="C18" s="12">
        <f t="shared" si="0"/>
        <v>1115733.9999999998</v>
      </c>
      <c r="D18" s="12">
        <f>SUM(D29+D93+D209+D273+D332+D348+D370)</f>
        <v>108463.9</v>
      </c>
      <c r="E18" s="12">
        <f>SUM(E29+E93+E209+E273+E332+E348+E370)</f>
        <v>89462.700000000012</v>
      </c>
      <c r="F18" s="12">
        <f>SUM(F29+F93+F209+F273+F332+F348+F370)</f>
        <v>102651.40000000001</v>
      </c>
      <c r="G18" s="12">
        <f>SUM(G29+G93+G209+G273+G332+G348+G370+G394)</f>
        <v>103919.4</v>
      </c>
      <c r="H18" s="12">
        <f t="shared" ref="H18:N18" si="7">SUM(H29+H93+H209+H273+H332+H348+H370)</f>
        <v>103676.39999999998</v>
      </c>
      <c r="I18" s="12">
        <f t="shared" si="7"/>
        <v>118908.2</v>
      </c>
      <c r="J18" s="12">
        <f t="shared" si="7"/>
        <v>99461.599999999991</v>
      </c>
      <c r="K18" s="12">
        <f t="shared" si="7"/>
        <v>102692.7</v>
      </c>
      <c r="L18" s="12">
        <f t="shared" si="7"/>
        <v>102692.7</v>
      </c>
      <c r="M18" s="12">
        <f t="shared" si="7"/>
        <v>91902.499999999985</v>
      </c>
      <c r="N18" s="12">
        <f t="shared" si="7"/>
        <v>91902.499999999985</v>
      </c>
      <c r="O18" s="11"/>
      <c r="P18" s="1"/>
      <c r="Q18" s="1"/>
      <c r="R18" s="1"/>
    </row>
    <row r="19" spans="1:19">
      <c r="A19" s="60">
        <v>11</v>
      </c>
      <c r="B19" s="11" t="s">
        <v>12</v>
      </c>
      <c r="C19" s="12">
        <f t="shared" si="0"/>
        <v>913955.89999999991</v>
      </c>
      <c r="D19" s="12">
        <f t="shared" ref="D19:N19" si="8">D30+D94+D210+D274+D334+D349+D371+D395</f>
        <v>76441.299999999988</v>
      </c>
      <c r="E19" s="12">
        <f t="shared" si="8"/>
        <v>58135.1</v>
      </c>
      <c r="F19" s="12">
        <f t="shared" si="8"/>
        <v>74249.099999999991</v>
      </c>
      <c r="G19" s="12">
        <f t="shared" si="8"/>
        <v>83324.299999999988</v>
      </c>
      <c r="H19" s="12">
        <f t="shared" si="8"/>
        <v>74802.199999999983</v>
      </c>
      <c r="I19" s="12">
        <f t="shared" si="8"/>
        <v>107679.39999999998</v>
      </c>
      <c r="J19" s="12">
        <f t="shared" si="8"/>
        <v>89714.099999999991</v>
      </c>
      <c r="K19" s="12">
        <f t="shared" si="8"/>
        <v>92797.7</v>
      </c>
      <c r="L19" s="12">
        <f t="shared" si="8"/>
        <v>92797.7</v>
      </c>
      <c r="M19" s="12">
        <f t="shared" si="8"/>
        <v>82007.5</v>
      </c>
      <c r="N19" s="12">
        <f t="shared" si="8"/>
        <v>82007.5</v>
      </c>
      <c r="O19" s="11"/>
      <c r="P19" s="1"/>
      <c r="Q19" s="1"/>
      <c r="R19" s="1"/>
    </row>
    <row r="20" spans="1:19">
      <c r="A20" s="60">
        <v>12</v>
      </c>
      <c r="B20" s="11" t="s">
        <v>30</v>
      </c>
      <c r="C20" s="12">
        <f t="shared" si="0"/>
        <v>1063.4000000000001</v>
      </c>
      <c r="D20" s="12">
        <f t="shared" ref="D20:N20" si="9">D333</f>
        <v>343.6</v>
      </c>
      <c r="E20" s="12">
        <f t="shared" si="9"/>
        <v>402.8</v>
      </c>
      <c r="F20" s="12">
        <f t="shared" si="9"/>
        <v>0</v>
      </c>
      <c r="G20" s="12">
        <f t="shared" si="9"/>
        <v>0</v>
      </c>
      <c r="H20" s="12">
        <f t="shared" si="9"/>
        <v>317</v>
      </c>
      <c r="I20" s="12">
        <f t="shared" si="9"/>
        <v>0</v>
      </c>
      <c r="J20" s="12">
        <f t="shared" si="9"/>
        <v>0</v>
      </c>
      <c r="K20" s="12">
        <f t="shared" si="9"/>
        <v>0</v>
      </c>
      <c r="L20" s="12">
        <f t="shared" si="9"/>
        <v>0</v>
      </c>
      <c r="M20" s="12">
        <f t="shared" si="9"/>
        <v>0</v>
      </c>
      <c r="N20" s="12">
        <f t="shared" si="9"/>
        <v>0</v>
      </c>
      <c r="O20" s="11"/>
      <c r="P20" s="1"/>
      <c r="Q20" s="1"/>
      <c r="R20" s="1"/>
    </row>
    <row r="21" spans="1:19">
      <c r="A21" s="60">
        <v>13</v>
      </c>
      <c r="B21" s="11" t="s">
        <v>13</v>
      </c>
      <c r="C21" s="12">
        <f t="shared" si="0"/>
        <v>57434.30000000001</v>
      </c>
      <c r="D21" s="12">
        <f t="shared" ref="D21:N21" si="10">D31+D95+D211+D275+D335+D350+D367+D396</f>
        <v>9286.7999999999993</v>
      </c>
      <c r="E21" s="12">
        <f t="shared" si="10"/>
        <v>9676.5999999999985</v>
      </c>
      <c r="F21" s="12">
        <f t="shared" si="10"/>
        <v>4258.5</v>
      </c>
      <c r="G21" s="12">
        <f t="shared" si="10"/>
        <v>13987.3</v>
      </c>
      <c r="H21" s="12">
        <f t="shared" si="10"/>
        <v>11092.999999999998</v>
      </c>
      <c r="I21" s="12">
        <f t="shared" si="10"/>
        <v>1535.6</v>
      </c>
      <c r="J21" s="12">
        <f t="shared" si="10"/>
        <v>1519.3</v>
      </c>
      <c r="K21" s="12">
        <f t="shared" si="10"/>
        <v>1519.3</v>
      </c>
      <c r="L21" s="12">
        <f t="shared" si="10"/>
        <v>1519.3</v>
      </c>
      <c r="M21" s="12">
        <f t="shared" si="10"/>
        <v>1519.3</v>
      </c>
      <c r="N21" s="12">
        <f t="shared" si="10"/>
        <v>1519.3</v>
      </c>
      <c r="O21" s="11"/>
      <c r="P21" s="1"/>
      <c r="Q21" s="1"/>
      <c r="R21" s="1"/>
    </row>
    <row r="22" spans="1:19">
      <c r="A22" s="60">
        <v>14</v>
      </c>
      <c r="B22" s="11" t="s">
        <v>14</v>
      </c>
      <c r="C22" s="12">
        <f t="shared" si="0"/>
        <v>143280.4</v>
      </c>
      <c r="D22" s="12">
        <f t="shared" ref="D22:N22" si="11">D32+D96+D212+D276+D336+D351+D373+D397</f>
        <v>22392.2</v>
      </c>
      <c r="E22" s="12">
        <f t="shared" si="11"/>
        <v>21248.2</v>
      </c>
      <c r="F22" s="12">
        <f t="shared" si="11"/>
        <v>24143.8</v>
      </c>
      <c r="G22" s="12">
        <f t="shared" si="11"/>
        <v>6607.8</v>
      </c>
      <c r="H22" s="12">
        <f t="shared" si="11"/>
        <v>17464.2</v>
      </c>
      <c r="I22" s="12">
        <f t="shared" si="11"/>
        <v>9693.2000000000007</v>
      </c>
      <c r="J22" s="12">
        <f t="shared" si="11"/>
        <v>8228.2000000000007</v>
      </c>
      <c r="K22" s="12">
        <f t="shared" si="11"/>
        <v>8375.7000000000007</v>
      </c>
      <c r="L22" s="12">
        <f t="shared" si="11"/>
        <v>8375.7000000000007</v>
      </c>
      <c r="M22" s="12">
        <f t="shared" si="11"/>
        <v>8375.7000000000007</v>
      </c>
      <c r="N22" s="12">
        <f t="shared" si="11"/>
        <v>8375.7000000000007</v>
      </c>
      <c r="O22" s="11"/>
      <c r="P22" s="1"/>
      <c r="Q22" s="1"/>
      <c r="R22" s="1"/>
    </row>
    <row r="23" spans="1:19" s="6" customFormat="1">
      <c r="A23" s="60">
        <v>15</v>
      </c>
      <c r="B23" s="69" t="s">
        <v>33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8"/>
      <c r="Q23" s="8"/>
      <c r="R23" s="8"/>
      <c r="S23" s="9"/>
    </row>
    <row r="24" spans="1:19" s="6" customFormat="1" ht="36" customHeight="1">
      <c r="A24" s="60">
        <v>16</v>
      </c>
      <c r="B24" s="11" t="s">
        <v>45</v>
      </c>
      <c r="C24" s="12">
        <f>SUM(D24:N24)</f>
        <v>245986.39999999997</v>
      </c>
      <c r="D24" s="12">
        <f t="shared" ref="D24:N24" si="12">SUM(D25:D27)</f>
        <v>23407.799999999996</v>
      </c>
      <c r="E24" s="12">
        <f t="shared" si="12"/>
        <v>13966.2</v>
      </c>
      <c r="F24" s="12">
        <f t="shared" si="12"/>
        <v>14731.2</v>
      </c>
      <c r="G24" s="12">
        <f t="shared" si="12"/>
        <v>24798.400000000001</v>
      </c>
      <c r="H24" s="12">
        <f t="shared" si="12"/>
        <v>26769.699999999997</v>
      </c>
      <c r="I24" s="12">
        <f t="shared" si="12"/>
        <v>22618.7</v>
      </c>
      <c r="J24" s="12">
        <f t="shared" si="12"/>
        <v>23360.799999999996</v>
      </c>
      <c r="K24" s="12">
        <f t="shared" si="12"/>
        <v>24083.399999999998</v>
      </c>
      <c r="L24" s="12">
        <f t="shared" si="12"/>
        <v>24083.399999999998</v>
      </c>
      <c r="M24" s="12">
        <f t="shared" si="12"/>
        <v>24083.399999999998</v>
      </c>
      <c r="N24" s="12">
        <f t="shared" si="12"/>
        <v>24083.399999999998</v>
      </c>
      <c r="O24" s="11"/>
      <c r="P24" s="8"/>
      <c r="Q24" s="8"/>
      <c r="R24" s="8"/>
      <c r="S24" s="9"/>
    </row>
    <row r="25" spans="1:19" s="6" customFormat="1">
      <c r="A25" s="60">
        <v>17</v>
      </c>
      <c r="B25" s="11" t="s">
        <v>12</v>
      </c>
      <c r="C25" s="12">
        <f>SUM(D25:N25)</f>
        <v>211963.09999999998</v>
      </c>
      <c r="D25" s="12">
        <f t="shared" ref="D25:N27" si="13">D30</f>
        <v>14147.3</v>
      </c>
      <c r="E25" s="12">
        <f t="shared" si="13"/>
        <v>4288.8</v>
      </c>
      <c r="F25" s="12">
        <f t="shared" si="13"/>
        <v>14731.2</v>
      </c>
      <c r="G25" s="12">
        <f t="shared" si="13"/>
        <v>18198.400000000001</v>
      </c>
      <c r="H25" s="12">
        <f t="shared" si="13"/>
        <v>18284.3</v>
      </c>
      <c r="I25" s="12">
        <f t="shared" si="13"/>
        <v>22618.7</v>
      </c>
      <c r="J25" s="12">
        <f t="shared" si="13"/>
        <v>23360.799999999996</v>
      </c>
      <c r="K25" s="12">
        <f t="shared" si="13"/>
        <v>24083.399999999998</v>
      </c>
      <c r="L25" s="12">
        <f t="shared" si="13"/>
        <v>24083.399999999998</v>
      </c>
      <c r="M25" s="12">
        <f t="shared" si="13"/>
        <v>24083.399999999998</v>
      </c>
      <c r="N25" s="12">
        <f t="shared" si="13"/>
        <v>24083.399999999998</v>
      </c>
      <c r="O25" s="11"/>
      <c r="P25" s="8"/>
      <c r="Q25" s="8"/>
      <c r="R25" s="8"/>
      <c r="S25" s="9"/>
    </row>
    <row r="26" spans="1:19" s="6" customFormat="1">
      <c r="A26" s="60">
        <v>18</v>
      </c>
      <c r="B26" s="11" t="s">
        <v>13</v>
      </c>
      <c r="C26" s="12">
        <f>SUM(D26:N26)</f>
        <v>31905.199999999997</v>
      </c>
      <c r="D26" s="12">
        <f t="shared" si="13"/>
        <v>8409.9</v>
      </c>
      <c r="E26" s="12">
        <f t="shared" si="13"/>
        <v>8409.9</v>
      </c>
      <c r="F26" s="12">
        <f t="shared" si="13"/>
        <v>0</v>
      </c>
      <c r="G26" s="12">
        <f t="shared" si="13"/>
        <v>6600</v>
      </c>
      <c r="H26" s="12">
        <f t="shared" si="13"/>
        <v>8485.4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1"/>
      <c r="P26" s="8"/>
      <c r="Q26" s="8"/>
      <c r="R26" s="8"/>
      <c r="S26" s="9"/>
    </row>
    <row r="27" spans="1:19" s="6" customFormat="1">
      <c r="A27" s="60">
        <v>19</v>
      </c>
      <c r="B27" s="11" t="s">
        <v>14</v>
      </c>
      <c r="C27" s="12">
        <f>SUM(D27:N27)</f>
        <v>2118.1</v>
      </c>
      <c r="D27" s="13">
        <f t="shared" si="13"/>
        <v>850.6</v>
      </c>
      <c r="E27" s="13">
        <f t="shared" si="13"/>
        <v>1267.5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3">
        <f t="shared" si="13"/>
        <v>0</v>
      </c>
      <c r="J27" s="13">
        <f t="shared" si="13"/>
        <v>0</v>
      </c>
      <c r="K27" s="13">
        <f t="shared" si="13"/>
        <v>0</v>
      </c>
      <c r="L27" s="13">
        <f t="shared" si="13"/>
        <v>0</v>
      </c>
      <c r="M27" s="13">
        <f t="shared" si="13"/>
        <v>0</v>
      </c>
      <c r="N27" s="13">
        <f t="shared" si="13"/>
        <v>0</v>
      </c>
      <c r="O27" s="11"/>
      <c r="P27" s="8"/>
      <c r="Q27" s="8"/>
      <c r="R27" s="8"/>
      <c r="S27" s="9"/>
    </row>
    <row r="28" spans="1:19" s="6" customFormat="1">
      <c r="A28" s="60">
        <v>20</v>
      </c>
      <c r="B28" s="68" t="s">
        <v>26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8"/>
      <c r="Q28" s="8"/>
      <c r="R28" s="8"/>
      <c r="S28" s="9"/>
    </row>
    <row r="29" spans="1:19" s="6" customFormat="1" ht="30">
      <c r="A29" s="60">
        <v>21</v>
      </c>
      <c r="B29" s="11" t="s">
        <v>18</v>
      </c>
      <c r="C29" s="12">
        <f t="shared" ref="C29:C56" si="14">SUM(D29:N29)</f>
        <v>245986.39999999997</v>
      </c>
      <c r="D29" s="12">
        <f t="shared" ref="D29:N29" si="15">SUM(D30:D32)</f>
        <v>23407.799999999996</v>
      </c>
      <c r="E29" s="12">
        <f t="shared" si="15"/>
        <v>13966.2</v>
      </c>
      <c r="F29" s="12">
        <f t="shared" si="15"/>
        <v>14731.2</v>
      </c>
      <c r="G29" s="12">
        <f t="shared" si="15"/>
        <v>24798.400000000001</v>
      </c>
      <c r="H29" s="12">
        <f t="shared" si="15"/>
        <v>26769.699999999997</v>
      </c>
      <c r="I29" s="12">
        <f t="shared" si="15"/>
        <v>22618.7</v>
      </c>
      <c r="J29" s="12">
        <f t="shared" si="15"/>
        <v>23360.799999999996</v>
      </c>
      <c r="K29" s="12">
        <f t="shared" si="15"/>
        <v>24083.399999999998</v>
      </c>
      <c r="L29" s="12">
        <f t="shared" si="15"/>
        <v>24083.399999999998</v>
      </c>
      <c r="M29" s="12">
        <f t="shared" si="15"/>
        <v>24083.399999999998</v>
      </c>
      <c r="N29" s="12">
        <f t="shared" si="15"/>
        <v>24083.399999999998</v>
      </c>
      <c r="O29" s="11"/>
      <c r="P29" s="8"/>
      <c r="Q29" s="8"/>
      <c r="R29" s="8"/>
      <c r="S29" s="9"/>
    </row>
    <row r="30" spans="1:19" s="6" customFormat="1">
      <c r="A30" s="60">
        <v>22</v>
      </c>
      <c r="B30" s="11" t="s">
        <v>12</v>
      </c>
      <c r="C30" s="12">
        <f t="shared" si="14"/>
        <v>211963.09999999998</v>
      </c>
      <c r="D30" s="12">
        <f t="shared" ref="D30:N30" si="16">D35+D42+D46+D50+D54+D58+D62+D66+D70+D74</f>
        <v>14147.3</v>
      </c>
      <c r="E30" s="12">
        <f t="shared" si="16"/>
        <v>4288.8</v>
      </c>
      <c r="F30" s="12">
        <f t="shared" si="16"/>
        <v>14731.2</v>
      </c>
      <c r="G30" s="12">
        <f t="shared" si="16"/>
        <v>18198.400000000001</v>
      </c>
      <c r="H30" s="12">
        <f t="shared" si="16"/>
        <v>18284.3</v>
      </c>
      <c r="I30" s="12">
        <f t="shared" si="16"/>
        <v>22618.7</v>
      </c>
      <c r="J30" s="12">
        <f t="shared" si="16"/>
        <v>23360.799999999996</v>
      </c>
      <c r="K30" s="12">
        <f t="shared" si="16"/>
        <v>24083.399999999998</v>
      </c>
      <c r="L30" s="12">
        <f t="shared" si="16"/>
        <v>24083.399999999998</v>
      </c>
      <c r="M30" s="12">
        <f t="shared" si="16"/>
        <v>24083.399999999998</v>
      </c>
      <c r="N30" s="12">
        <f t="shared" si="16"/>
        <v>24083.399999999998</v>
      </c>
      <c r="O30" s="11"/>
      <c r="P30" s="8"/>
      <c r="Q30" s="8"/>
      <c r="R30" s="8"/>
      <c r="S30" s="9"/>
    </row>
    <row r="31" spans="1:19" s="6" customFormat="1">
      <c r="A31" s="60">
        <v>23</v>
      </c>
      <c r="B31" s="11" t="s">
        <v>13</v>
      </c>
      <c r="C31" s="12">
        <f t="shared" si="14"/>
        <v>31905.199999999997</v>
      </c>
      <c r="D31" s="12">
        <f t="shared" ref="D31:N31" si="17">D37+D43+D47+D51+D55+D59+D63+D67+D71+D75</f>
        <v>8409.9</v>
      </c>
      <c r="E31" s="12">
        <f t="shared" si="17"/>
        <v>8409.9</v>
      </c>
      <c r="F31" s="12">
        <f t="shared" si="17"/>
        <v>0</v>
      </c>
      <c r="G31" s="12">
        <f t="shared" si="17"/>
        <v>6600</v>
      </c>
      <c r="H31" s="12">
        <f t="shared" si="17"/>
        <v>8485.4</v>
      </c>
      <c r="I31" s="12">
        <f t="shared" si="17"/>
        <v>0</v>
      </c>
      <c r="J31" s="12">
        <f t="shared" si="17"/>
        <v>0</v>
      </c>
      <c r="K31" s="12">
        <f t="shared" si="17"/>
        <v>0</v>
      </c>
      <c r="L31" s="12">
        <f t="shared" si="17"/>
        <v>0</v>
      </c>
      <c r="M31" s="12">
        <f t="shared" si="17"/>
        <v>0</v>
      </c>
      <c r="N31" s="12">
        <f t="shared" si="17"/>
        <v>0</v>
      </c>
      <c r="O31" s="11"/>
      <c r="P31" s="8"/>
      <c r="Q31" s="8"/>
      <c r="R31" s="8"/>
      <c r="S31" s="9"/>
    </row>
    <row r="32" spans="1:19" s="6" customFormat="1">
      <c r="A32" s="60">
        <v>24</v>
      </c>
      <c r="B32" s="11" t="s">
        <v>14</v>
      </c>
      <c r="C32" s="12">
        <f t="shared" si="14"/>
        <v>2118.1</v>
      </c>
      <c r="D32" s="13">
        <f t="shared" ref="D32:N32" si="18">D39+D44+D48+D52+D56+D60+D64+D68+D72</f>
        <v>850.6</v>
      </c>
      <c r="E32" s="13">
        <f t="shared" si="18"/>
        <v>1267.5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3">
        <f t="shared" si="18"/>
        <v>0</v>
      </c>
      <c r="J32" s="13">
        <f t="shared" si="18"/>
        <v>0</v>
      </c>
      <c r="K32" s="13">
        <f t="shared" si="18"/>
        <v>0</v>
      </c>
      <c r="L32" s="13">
        <f t="shared" si="18"/>
        <v>0</v>
      </c>
      <c r="M32" s="13">
        <f t="shared" si="18"/>
        <v>0</v>
      </c>
      <c r="N32" s="13">
        <f t="shared" si="18"/>
        <v>0</v>
      </c>
      <c r="O32" s="14"/>
      <c r="P32" s="8"/>
      <c r="Q32" s="8"/>
      <c r="R32" s="8"/>
      <c r="S32" s="9"/>
    </row>
    <row r="33" spans="1:19" s="6" customFormat="1" ht="60">
      <c r="A33" s="60">
        <v>25</v>
      </c>
      <c r="B33" s="11" t="s">
        <v>25</v>
      </c>
      <c r="C33" s="12">
        <f t="shared" si="14"/>
        <v>27382.5</v>
      </c>
      <c r="D33" s="12">
        <f>D35+D37+D39</f>
        <v>17705.099999999999</v>
      </c>
      <c r="E33" s="12">
        <f t="shared" ref="E33:N34" si="19">E35+E37+E39</f>
        <v>9677.4</v>
      </c>
      <c r="F33" s="12">
        <f t="shared" si="19"/>
        <v>0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1" t="s">
        <v>89</v>
      </c>
      <c r="P33" s="8"/>
      <c r="Q33" s="8"/>
      <c r="R33" s="8"/>
      <c r="S33" s="9"/>
    </row>
    <row r="34" spans="1:19" s="6" customFormat="1" ht="30">
      <c r="A34" s="60">
        <v>26</v>
      </c>
      <c r="B34" s="11" t="s">
        <v>73</v>
      </c>
      <c r="C34" s="12">
        <f t="shared" si="14"/>
        <v>8409.9</v>
      </c>
      <c r="D34" s="12">
        <f>D36+D38+D40</f>
        <v>0</v>
      </c>
      <c r="E34" s="12">
        <f t="shared" si="19"/>
        <v>8409.9</v>
      </c>
      <c r="F34" s="12">
        <f t="shared" si="19"/>
        <v>0</v>
      </c>
      <c r="G34" s="12">
        <f t="shared" si="19"/>
        <v>0</v>
      </c>
      <c r="H34" s="12">
        <f t="shared" si="19"/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12">
        <f t="shared" si="19"/>
        <v>0</v>
      </c>
      <c r="M34" s="12">
        <f t="shared" si="19"/>
        <v>0</v>
      </c>
      <c r="N34" s="12">
        <f t="shared" si="19"/>
        <v>0</v>
      </c>
      <c r="O34" s="11"/>
      <c r="P34" s="8"/>
      <c r="Q34" s="8"/>
      <c r="R34" s="8"/>
      <c r="S34" s="9"/>
    </row>
    <row r="35" spans="1:19" s="6" customFormat="1">
      <c r="A35" s="60">
        <v>27</v>
      </c>
      <c r="B35" s="11" t="s">
        <v>12</v>
      </c>
      <c r="C35" s="12">
        <f t="shared" si="14"/>
        <v>8444.6</v>
      </c>
      <c r="D35" s="12">
        <v>8444.6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 ht="30">
      <c r="A36" s="60">
        <v>28</v>
      </c>
      <c r="B36" s="11" t="s">
        <v>73</v>
      </c>
      <c r="C36" s="12">
        <f t="shared" si="14"/>
        <v>0</v>
      </c>
      <c r="D36" s="12">
        <v>0</v>
      </c>
      <c r="E36" s="12">
        <v>0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>
      <c r="A37" s="60">
        <v>29</v>
      </c>
      <c r="B37" s="11" t="s">
        <v>13</v>
      </c>
      <c r="C37" s="12">
        <f t="shared" si="14"/>
        <v>16819.8</v>
      </c>
      <c r="D37" s="12">
        <v>8409.9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 ht="30">
      <c r="A38" s="60">
        <v>30</v>
      </c>
      <c r="B38" s="11" t="s">
        <v>73</v>
      </c>
      <c r="C38" s="12">
        <f t="shared" si="14"/>
        <v>8409.9</v>
      </c>
      <c r="D38" s="12">
        <v>0</v>
      </c>
      <c r="E38" s="12">
        <v>8409.9</v>
      </c>
      <c r="F38" s="12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>
      <c r="A39" s="60">
        <v>31</v>
      </c>
      <c r="B39" s="11" t="s">
        <v>14</v>
      </c>
      <c r="C39" s="12">
        <f t="shared" si="14"/>
        <v>2118.1</v>
      </c>
      <c r="D39" s="15">
        <v>850.6</v>
      </c>
      <c r="E39" s="15">
        <v>1267.5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30">
      <c r="A40" s="60">
        <v>32</v>
      </c>
      <c r="B40" s="11" t="s">
        <v>73</v>
      </c>
      <c r="C40" s="12">
        <f t="shared" si="14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/>
      <c r="P40" s="8"/>
      <c r="Q40" s="8"/>
      <c r="R40" s="8"/>
      <c r="S40" s="9"/>
    </row>
    <row r="41" spans="1:19" s="6" customFormat="1" ht="90">
      <c r="A41" s="60">
        <v>33</v>
      </c>
      <c r="B41" s="11" t="s">
        <v>34</v>
      </c>
      <c r="C41" s="12">
        <f t="shared" si="14"/>
        <v>66376.2</v>
      </c>
      <c r="D41" s="12">
        <f t="shared" ref="D41:N41" si="20">SUM(D42:D44)</f>
        <v>2857.4</v>
      </c>
      <c r="E41" s="12">
        <f t="shared" si="20"/>
        <v>0</v>
      </c>
      <c r="F41" s="12">
        <f t="shared" si="20"/>
        <v>8956.9</v>
      </c>
      <c r="G41" s="12">
        <f t="shared" si="20"/>
        <v>8652</v>
      </c>
      <c r="H41" s="46">
        <f t="shared" si="20"/>
        <v>6295.7</v>
      </c>
      <c r="I41" s="46">
        <f>SUM(I42:I44)</f>
        <v>6232.5</v>
      </c>
      <c r="J41" s="12">
        <f t="shared" si="20"/>
        <v>6469.3</v>
      </c>
      <c r="K41" s="12">
        <f t="shared" si="20"/>
        <v>6728.1</v>
      </c>
      <c r="L41" s="12">
        <f t="shared" si="20"/>
        <v>6728.1</v>
      </c>
      <c r="M41" s="12">
        <f t="shared" si="20"/>
        <v>6728.1</v>
      </c>
      <c r="N41" s="12">
        <f t="shared" si="20"/>
        <v>6728.1</v>
      </c>
      <c r="O41" s="11" t="s">
        <v>68</v>
      </c>
      <c r="P41" s="8"/>
      <c r="Q41" s="8"/>
      <c r="R41" s="8"/>
      <c r="S41" s="9"/>
    </row>
    <row r="42" spans="1:19" s="6" customFormat="1">
      <c r="A42" s="60">
        <v>34</v>
      </c>
      <c r="B42" s="11" t="s">
        <v>12</v>
      </c>
      <c r="C42" s="12">
        <f t="shared" si="14"/>
        <v>66376.2</v>
      </c>
      <c r="D42" s="12">
        <v>2857.4</v>
      </c>
      <c r="E42" s="12">
        <v>0</v>
      </c>
      <c r="F42" s="12">
        <v>8956.9</v>
      </c>
      <c r="G42" s="13">
        <v>8652</v>
      </c>
      <c r="H42" s="44">
        <v>6295.7</v>
      </c>
      <c r="I42" s="44">
        <v>6232.5</v>
      </c>
      <c r="J42" s="13">
        <v>6469.3</v>
      </c>
      <c r="K42" s="13">
        <v>6728.1</v>
      </c>
      <c r="L42" s="13">
        <v>6728.1</v>
      </c>
      <c r="M42" s="13">
        <v>6728.1</v>
      </c>
      <c r="N42" s="13">
        <v>6728.1</v>
      </c>
      <c r="O42" s="16"/>
      <c r="P42" s="8"/>
      <c r="Q42" s="8"/>
      <c r="R42" s="8"/>
      <c r="S42" s="9"/>
    </row>
    <row r="43" spans="1:19" s="6" customFormat="1">
      <c r="A43" s="60">
        <v>35</v>
      </c>
      <c r="B43" s="11" t="s">
        <v>13</v>
      </c>
      <c r="C43" s="12">
        <f t="shared" si="14"/>
        <v>0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>
      <c r="A44" s="60">
        <v>36</v>
      </c>
      <c r="B44" s="11" t="s">
        <v>14</v>
      </c>
      <c r="C44" s="12">
        <f t="shared" si="14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/>
      <c r="P44" s="8"/>
      <c r="Q44" s="8"/>
      <c r="R44" s="8"/>
      <c r="S44" s="9"/>
    </row>
    <row r="45" spans="1:19" s="6" customFormat="1" ht="60">
      <c r="A45" s="60" t="s">
        <v>141</v>
      </c>
      <c r="B45" s="11" t="s">
        <v>101</v>
      </c>
      <c r="C45" s="12">
        <f t="shared" si="14"/>
        <v>100856</v>
      </c>
      <c r="D45" s="15">
        <f t="shared" ref="D45:N45" si="21">SUM(D46:D48)</f>
        <v>0</v>
      </c>
      <c r="E45" s="15">
        <f t="shared" si="21"/>
        <v>0</v>
      </c>
      <c r="F45" s="15">
        <f t="shared" si="21"/>
        <v>0</v>
      </c>
      <c r="G45" s="15">
        <f t="shared" si="21"/>
        <v>13201.2</v>
      </c>
      <c r="H45" s="15">
        <f t="shared" si="21"/>
        <v>16970.8</v>
      </c>
      <c r="I45" s="15">
        <f t="shared" si="21"/>
        <v>11120.7</v>
      </c>
      <c r="J45" s="15">
        <f t="shared" si="21"/>
        <v>11543.3</v>
      </c>
      <c r="K45" s="15">
        <f t="shared" si="21"/>
        <v>12005</v>
      </c>
      <c r="L45" s="15">
        <f t="shared" si="21"/>
        <v>12005</v>
      </c>
      <c r="M45" s="15">
        <f t="shared" si="21"/>
        <v>12005</v>
      </c>
      <c r="N45" s="15">
        <f t="shared" si="21"/>
        <v>12005</v>
      </c>
      <c r="O45" s="11" t="s">
        <v>103</v>
      </c>
      <c r="P45" s="8"/>
      <c r="Q45" s="8"/>
      <c r="R45" s="8"/>
      <c r="S45" s="9"/>
    </row>
    <row r="46" spans="1:19" s="6" customFormat="1">
      <c r="A46" s="60" t="s">
        <v>142</v>
      </c>
      <c r="B46" s="11" t="s">
        <v>12</v>
      </c>
      <c r="C46" s="12">
        <f t="shared" si="14"/>
        <v>85770.6</v>
      </c>
      <c r="D46" s="13">
        <v>0</v>
      </c>
      <c r="E46" s="13">
        <v>0</v>
      </c>
      <c r="F46" s="13">
        <v>0</v>
      </c>
      <c r="G46" s="13">
        <v>6601.2</v>
      </c>
      <c r="H46" s="44">
        <v>8485.4</v>
      </c>
      <c r="I46" s="13">
        <v>11120.7</v>
      </c>
      <c r="J46" s="13">
        <v>11543.3</v>
      </c>
      <c r="K46" s="13">
        <v>12005</v>
      </c>
      <c r="L46" s="13">
        <v>12005</v>
      </c>
      <c r="M46" s="13">
        <v>12005</v>
      </c>
      <c r="N46" s="13">
        <v>12005</v>
      </c>
      <c r="O46" s="16"/>
      <c r="P46" s="8"/>
      <c r="Q46" s="8"/>
      <c r="R46" s="8"/>
      <c r="S46" s="9"/>
    </row>
    <row r="47" spans="1:19" s="6" customFormat="1">
      <c r="A47" s="60" t="s">
        <v>143</v>
      </c>
      <c r="B47" s="11" t="s">
        <v>13</v>
      </c>
      <c r="C47" s="12">
        <f t="shared" si="14"/>
        <v>15085.4</v>
      </c>
      <c r="D47" s="13">
        <v>0</v>
      </c>
      <c r="E47" s="13">
        <v>0</v>
      </c>
      <c r="F47" s="13">
        <v>0</v>
      </c>
      <c r="G47" s="13">
        <v>6600</v>
      </c>
      <c r="H47" s="44">
        <v>8485.4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>
      <c r="A48" s="60" t="s">
        <v>144</v>
      </c>
      <c r="B48" s="11" t="s">
        <v>14</v>
      </c>
      <c r="C48" s="12">
        <f t="shared" si="14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/>
      <c r="P48" s="8"/>
      <c r="Q48" s="8"/>
      <c r="R48" s="8"/>
      <c r="S48" s="9"/>
    </row>
    <row r="49" spans="1:19" s="6" customFormat="1" ht="75">
      <c r="A49" s="60">
        <v>37</v>
      </c>
      <c r="B49" s="11" t="s">
        <v>35</v>
      </c>
      <c r="C49" s="12">
        <f t="shared" si="14"/>
        <v>54.1</v>
      </c>
      <c r="D49" s="12">
        <f t="shared" ref="D49:N49" si="22">SUM(D50:D52)</f>
        <v>0</v>
      </c>
      <c r="E49" s="12">
        <f>SUM(E50:E52)</f>
        <v>0</v>
      </c>
      <c r="F49" s="12">
        <f t="shared" si="22"/>
        <v>54.1</v>
      </c>
      <c r="G49" s="12">
        <f t="shared" si="22"/>
        <v>0</v>
      </c>
      <c r="H49" s="12">
        <f t="shared" si="22"/>
        <v>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1" t="s">
        <v>69</v>
      </c>
      <c r="P49" s="8"/>
      <c r="Q49" s="8"/>
      <c r="R49" s="8"/>
      <c r="S49" s="9"/>
    </row>
    <row r="50" spans="1:19" s="6" customFormat="1">
      <c r="A50" s="60">
        <v>38</v>
      </c>
      <c r="B50" s="11" t="s">
        <v>12</v>
      </c>
      <c r="C50" s="12">
        <f t="shared" si="14"/>
        <v>54.1</v>
      </c>
      <c r="D50" s="12">
        <v>0</v>
      </c>
      <c r="E50" s="12">
        <v>0</v>
      </c>
      <c r="F50" s="12">
        <v>54.1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60">
        <v>39</v>
      </c>
      <c r="B51" s="11" t="s">
        <v>13</v>
      </c>
      <c r="C51" s="12">
        <f t="shared" si="14"/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>
      <c r="A52" s="60">
        <v>40</v>
      </c>
      <c r="B52" s="11" t="s">
        <v>14</v>
      </c>
      <c r="C52" s="12">
        <f t="shared" si="14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/>
      <c r="P52" s="8"/>
      <c r="Q52" s="8"/>
      <c r="R52" s="8"/>
      <c r="S52" s="9"/>
    </row>
    <row r="53" spans="1:19" s="6" customFormat="1" ht="90">
      <c r="A53" s="60">
        <v>41</v>
      </c>
      <c r="B53" s="11" t="s">
        <v>36</v>
      </c>
      <c r="C53" s="12">
        <f t="shared" si="14"/>
        <v>18211.699999999997</v>
      </c>
      <c r="D53" s="12">
        <f t="shared" ref="D53:N53" si="23">SUM(D54:D56)</f>
        <v>1375.3</v>
      </c>
      <c r="E53" s="12">
        <f t="shared" si="23"/>
        <v>2162.5</v>
      </c>
      <c r="F53" s="12">
        <f t="shared" si="23"/>
        <v>1833.1</v>
      </c>
      <c r="G53" s="12">
        <f t="shared" si="23"/>
        <v>813</v>
      </c>
      <c r="H53" s="12">
        <f>SUM(H54:H56)</f>
        <v>999.7</v>
      </c>
      <c r="I53" s="46">
        <f t="shared" si="23"/>
        <v>1735.1</v>
      </c>
      <c r="J53" s="12">
        <f t="shared" si="23"/>
        <v>1801</v>
      </c>
      <c r="K53" s="12">
        <f t="shared" si="23"/>
        <v>1873</v>
      </c>
      <c r="L53" s="12">
        <f t="shared" si="23"/>
        <v>1873</v>
      </c>
      <c r="M53" s="12">
        <f t="shared" si="23"/>
        <v>1873</v>
      </c>
      <c r="N53" s="12">
        <f t="shared" si="23"/>
        <v>1873</v>
      </c>
      <c r="O53" s="11" t="s">
        <v>69</v>
      </c>
      <c r="P53" s="8"/>
      <c r="Q53" s="8"/>
      <c r="R53" s="8"/>
      <c r="S53" s="9"/>
    </row>
    <row r="54" spans="1:19" s="6" customFormat="1">
      <c r="A54" s="60">
        <v>42</v>
      </c>
      <c r="B54" s="11" t="s">
        <v>12</v>
      </c>
      <c r="C54" s="12">
        <f t="shared" si="14"/>
        <v>18211.699999999997</v>
      </c>
      <c r="D54" s="12">
        <v>1375.3</v>
      </c>
      <c r="E54" s="12">
        <v>2162.5</v>
      </c>
      <c r="F54" s="13">
        <v>1833.1</v>
      </c>
      <c r="G54" s="13">
        <v>813</v>
      </c>
      <c r="H54" s="13">
        <v>999.7</v>
      </c>
      <c r="I54" s="44">
        <v>1735.1</v>
      </c>
      <c r="J54" s="13">
        <v>1801</v>
      </c>
      <c r="K54" s="13">
        <v>1873</v>
      </c>
      <c r="L54" s="13">
        <v>1873</v>
      </c>
      <c r="M54" s="13">
        <v>1873</v>
      </c>
      <c r="N54" s="13">
        <v>1873</v>
      </c>
      <c r="O54" s="16"/>
      <c r="P54" s="8"/>
      <c r="Q54" s="8"/>
      <c r="R54" s="8"/>
      <c r="S54" s="9"/>
    </row>
    <row r="55" spans="1:19" s="6" customFormat="1">
      <c r="A55" s="60">
        <v>43</v>
      </c>
      <c r="B55" s="11" t="s">
        <v>13</v>
      </c>
      <c r="C55" s="12">
        <f t="shared" si="14"/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>
      <c r="A56" s="60">
        <v>44</v>
      </c>
      <c r="B56" s="11" t="s">
        <v>14</v>
      </c>
      <c r="C56" s="12">
        <f t="shared" si="14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6"/>
      <c r="P56" s="8"/>
      <c r="Q56" s="8"/>
      <c r="R56" s="8"/>
      <c r="S56" s="9"/>
    </row>
    <row r="57" spans="1:19" s="6" customFormat="1" ht="75">
      <c r="A57" s="60" t="s">
        <v>145</v>
      </c>
      <c r="B57" s="11" t="s">
        <v>84</v>
      </c>
      <c r="C57" s="12">
        <f t="shared" ref="C57:C60" si="24">SUM(D57:J57)</f>
        <v>189.8</v>
      </c>
      <c r="D57" s="15">
        <f t="shared" ref="D57:N57" si="25">SUM(D58:D60)</f>
        <v>0</v>
      </c>
      <c r="E57" s="15">
        <f t="shared" si="25"/>
        <v>0</v>
      </c>
      <c r="F57" s="15">
        <f t="shared" si="25"/>
        <v>189.8</v>
      </c>
      <c r="G57" s="15">
        <f t="shared" si="25"/>
        <v>0</v>
      </c>
      <c r="H57" s="15">
        <f t="shared" si="25"/>
        <v>0</v>
      </c>
      <c r="I57" s="15">
        <f t="shared" si="25"/>
        <v>0</v>
      </c>
      <c r="J57" s="15">
        <f t="shared" si="25"/>
        <v>0</v>
      </c>
      <c r="K57" s="15">
        <f t="shared" si="25"/>
        <v>0</v>
      </c>
      <c r="L57" s="15">
        <f t="shared" si="25"/>
        <v>0</v>
      </c>
      <c r="M57" s="15">
        <f t="shared" si="25"/>
        <v>0</v>
      </c>
      <c r="N57" s="15">
        <f t="shared" si="25"/>
        <v>0</v>
      </c>
      <c r="O57" s="11" t="s">
        <v>69</v>
      </c>
      <c r="P57" s="8"/>
      <c r="Q57" s="8"/>
      <c r="R57" s="8"/>
      <c r="S57" s="9"/>
    </row>
    <row r="58" spans="1:19" s="6" customFormat="1">
      <c r="A58" s="60" t="s">
        <v>146</v>
      </c>
      <c r="B58" s="11" t="s">
        <v>12</v>
      </c>
      <c r="C58" s="12">
        <f t="shared" si="24"/>
        <v>189.8</v>
      </c>
      <c r="D58" s="13">
        <v>0</v>
      </c>
      <c r="E58" s="13">
        <v>0</v>
      </c>
      <c r="F58" s="13">
        <v>189.8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60" t="s">
        <v>147</v>
      </c>
      <c r="B59" s="11" t="s">
        <v>13</v>
      </c>
      <c r="C59" s="12">
        <f t="shared" si="24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>
      <c r="A60" s="60" t="s">
        <v>148</v>
      </c>
      <c r="B60" s="11" t="s">
        <v>14</v>
      </c>
      <c r="C60" s="12">
        <f t="shared" si="24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/>
      <c r="P60" s="8"/>
      <c r="Q60" s="8"/>
      <c r="R60" s="8"/>
      <c r="S60" s="9"/>
    </row>
    <row r="61" spans="1:19" s="6" customFormat="1" ht="75">
      <c r="A61" s="60" t="s">
        <v>149</v>
      </c>
      <c r="B61" s="11" t="s">
        <v>87</v>
      </c>
      <c r="C61" s="12">
        <f t="shared" ref="C61:C76" si="26">SUM(D61:N61)</f>
        <v>1571.1</v>
      </c>
      <c r="D61" s="15">
        <f t="shared" ref="D61:N61" si="27">SUM(D62:D64)</f>
        <v>0</v>
      </c>
      <c r="E61" s="15">
        <f t="shared" si="27"/>
        <v>0</v>
      </c>
      <c r="F61" s="15">
        <f t="shared" si="27"/>
        <v>1571.1</v>
      </c>
      <c r="G61" s="15">
        <f t="shared" si="27"/>
        <v>0</v>
      </c>
      <c r="H61" s="15">
        <f t="shared" si="27"/>
        <v>0</v>
      </c>
      <c r="I61" s="15">
        <f t="shared" si="27"/>
        <v>0</v>
      </c>
      <c r="J61" s="15">
        <f t="shared" si="27"/>
        <v>0</v>
      </c>
      <c r="K61" s="15">
        <f t="shared" si="27"/>
        <v>0</v>
      </c>
      <c r="L61" s="15">
        <f t="shared" si="27"/>
        <v>0</v>
      </c>
      <c r="M61" s="15">
        <f t="shared" si="27"/>
        <v>0</v>
      </c>
      <c r="N61" s="15">
        <f t="shared" si="27"/>
        <v>0</v>
      </c>
      <c r="O61" s="11" t="s">
        <v>88</v>
      </c>
      <c r="P61" s="8"/>
      <c r="Q61" s="8"/>
      <c r="R61" s="8"/>
      <c r="S61" s="9"/>
    </row>
    <row r="62" spans="1:19" s="6" customFormat="1">
      <c r="A62" s="60" t="s">
        <v>150</v>
      </c>
      <c r="B62" s="11" t="s">
        <v>12</v>
      </c>
      <c r="C62" s="12">
        <f t="shared" si="26"/>
        <v>1571.1</v>
      </c>
      <c r="D62" s="13">
        <v>0</v>
      </c>
      <c r="E62" s="13">
        <v>0</v>
      </c>
      <c r="F62" s="13">
        <v>1571.1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60" t="s">
        <v>151</v>
      </c>
      <c r="B63" s="11" t="s">
        <v>13</v>
      </c>
      <c r="C63" s="12">
        <f t="shared" si="26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>
      <c r="A64" s="60" t="s">
        <v>152</v>
      </c>
      <c r="B64" s="11" t="s">
        <v>14</v>
      </c>
      <c r="C64" s="12">
        <f t="shared" si="26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6"/>
      <c r="P64" s="8"/>
      <c r="Q64" s="8"/>
      <c r="R64" s="8"/>
      <c r="S64" s="9"/>
    </row>
    <row r="65" spans="1:19" s="6" customFormat="1" ht="75">
      <c r="A65" s="60" t="s">
        <v>207</v>
      </c>
      <c r="B65" s="11" t="s">
        <v>246</v>
      </c>
      <c r="C65" s="12">
        <f t="shared" si="26"/>
        <v>431.79999999999995</v>
      </c>
      <c r="D65" s="15">
        <f t="shared" ref="D65:N65" si="28">SUM(D66:D68)</f>
        <v>0</v>
      </c>
      <c r="E65" s="15">
        <f t="shared" si="28"/>
        <v>0</v>
      </c>
      <c r="F65" s="15">
        <f t="shared" si="28"/>
        <v>0</v>
      </c>
      <c r="G65" s="15">
        <f t="shared" si="28"/>
        <v>0</v>
      </c>
      <c r="H65" s="15">
        <f t="shared" si="28"/>
        <v>0</v>
      </c>
      <c r="I65" s="15">
        <f t="shared" si="28"/>
        <v>228.2</v>
      </c>
      <c r="J65" s="15">
        <f t="shared" si="28"/>
        <v>203.6</v>
      </c>
      <c r="K65" s="15">
        <f t="shared" si="28"/>
        <v>0</v>
      </c>
      <c r="L65" s="15">
        <f t="shared" si="28"/>
        <v>0</v>
      </c>
      <c r="M65" s="15">
        <f t="shared" si="28"/>
        <v>0</v>
      </c>
      <c r="N65" s="15">
        <f t="shared" si="28"/>
        <v>0</v>
      </c>
      <c r="O65" s="54"/>
      <c r="P65" s="8"/>
      <c r="Q65" s="8"/>
      <c r="R65" s="8"/>
      <c r="S65" s="9"/>
    </row>
    <row r="66" spans="1:19" s="6" customFormat="1">
      <c r="A66" s="60" t="s">
        <v>208</v>
      </c>
      <c r="B66" s="11" t="s">
        <v>12</v>
      </c>
      <c r="C66" s="12">
        <f t="shared" si="26"/>
        <v>431.79999999999995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228.2</v>
      </c>
      <c r="J66" s="13">
        <v>203.6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60" t="s">
        <v>209</v>
      </c>
      <c r="B67" s="11" t="s">
        <v>13</v>
      </c>
      <c r="C67" s="12">
        <f t="shared" si="26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>
      <c r="A68" s="60" t="s">
        <v>210</v>
      </c>
      <c r="B68" s="11" t="s">
        <v>14</v>
      </c>
      <c r="C68" s="12">
        <f t="shared" si="26"/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/>
      <c r="P68" s="8"/>
      <c r="Q68" s="8"/>
      <c r="R68" s="8"/>
      <c r="S68" s="9"/>
    </row>
    <row r="69" spans="1:19" s="6" customFormat="1" ht="75">
      <c r="A69" s="60" t="s">
        <v>211</v>
      </c>
      <c r="B69" s="11" t="s">
        <v>247</v>
      </c>
      <c r="C69" s="12">
        <f t="shared" si="26"/>
        <v>81</v>
      </c>
      <c r="D69" s="15">
        <f t="shared" ref="D69:N69" si="29">SUM(D70:D72)</f>
        <v>0</v>
      </c>
      <c r="E69" s="15">
        <f t="shared" si="29"/>
        <v>0</v>
      </c>
      <c r="F69" s="15">
        <f t="shared" si="29"/>
        <v>0</v>
      </c>
      <c r="G69" s="15">
        <f t="shared" si="29"/>
        <v>0</v>
      </c>
      <c r="H69" s="15">
        <f t="shared" si="29"/>
        <v>0</v>
      </c>
      <c r="I69" s="15">
        <f t="shared" si="29"/>
        <v>81</v>
      </c>
      <c r="J69" s="15">
        <f t="shared" si="29"/>
        <v>0</v>
      </c>
      <c r="K69" s="15">
        <f t="shared" si="29"/>
        <v>0</v>
      </c>
      <c r="L69" s="15">
        <f t="shared" si="29"/>
        <v>0</v>
      </c>
      <c r="M69" s="15">
        <f t="shared" si="29"/>
        <v>0</v>
      </c>
      <c r="N69" s="15">
        <f t="shared" si="29"/>
        <v>0</v>
      </c>
      <c r="O69" s="54"/>
      <c r="P69" s="8"/>
      <c r="Q69" s="8"/>
      <c r="R69" s="8"/>
      <c r="S69" s="9"/>
    </row>
    <row r="70" spans="1:19" s="6" customFormat="1">
      <c r="A70" s="60" t="s">
        <v>212</v>
      </c>
      <c r="B70" s="11" t="s">
        <v>12</v>
      </c>
      <c r="C70" s="12">
        <f t="shared" si="26"/>
        <v>81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81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60" t="s">
        <v>213</v>
      </c>
      <c r="B71" s="11" t="s">
        <v>13</v>
      </c>
      <c r="C71" s="12">
        <f t="shared" si="26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>
      <c r="A72" s="60" t="s">
        <v>214</v>
      </c>
      <c r="B72" s="11" t="s">
        <v>14</v>
      </c>
      <c r="C72" s="12">
        <f t="shared" si="26"/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/>
      <c r="P72" s="8"/>
      <c r="Q72" s="8"/>
      <c r="R72" s="8"/>
      <c r="S72" s="9"/>
    </row>
    <row r="73" spans="1:19" s="6" customFormat="1" ht="77.25" customHeight="1">
      <c r="A73" s="60">
        <v>45</v>
      </c>
      <c r="B73" s="11" t="s">
        <v>37</v>
      </c>
      <c r="C73" s="12">
        <f t="shared" si="26"/>
        <v>30832.199999999997</v>
      </c>
      <c r="D73" s="12">
        <f>SUM(D74:D76)</f>
        <v>1470</v>
      </c>
      <c r="E73" s="12">
        <f t="shared" ref="E73:N73" si="30">SUM(E74:E76)</f>
        <v>2126.3000000000002</v>
      </c>
      <c r="F73" s="12">
        <f t="shared" si="30"/>
        <v>2126.1999999999998</v>
      </c>
      <c r="G73" s="12">
        <f t="shared" si="30"/>
        <v>2132.1999999999998</v>
      </c>
      <c r="H73" s="12">
        <f t="shared" si="30"/>
        <v>2503.5</v>
      </c>
      <c r="I73" s="46">
        <f t="shared" si="30"/>
        <v>3221.2</v>
      </c>
      <c r="J73" s="12">
        <f t="shared" si="30"/>
        <v>3343.6</v>
      </c>
      <c r="K73" s="12">
        <f t="shared" si="30"/>
        <v>3477.3</v>
      </c>
      <c r="L73" s="12">
        <f t="shared" si="30"/>
        <v>3477.3</v>
      </c>
      <c r="M73" s="12">
        <f t="shared" si="30"/>
        <v>3477.3</v>
      </c>
      <c r="N73" s="12">
        <f t="shared" si="30"/>
        <v>3477.3</v>
      </c>
      <c r="O73" s="11" t="s">
        <v>69</v>
      </c>
      <c r="P73" s="8"/>
      <c r="Q73" s="8"/>
      <c r="R73" s="8"/>
      <c r="S73" s="9"/>
    </row>
    <row r="74" spans="1:19" s="6" customFormat="1">
      <c r="A74" s="60">
        <v>46</v>
      </c>
      <c r="B74" s="11" t="s">
        <v>12</v>
      </c>
      <c r="C74" s="12">
        <f t="shared" si="26"/>
        <v>30832.199999999997</v>
      </c>
      <c r="D74" s="12">
        <v>1470</v>
      </c>
      <c r="E74" s="12">
        <v>2126.3000000000002</v>
      </c>
      <c r="F74" s="13">
        <v>2126.1999999999998</v>
      </c>
      <c r="G74" s="13">
        <v>2132.1999999999998</v>
      </c>
      <c r="H74" s="13">
        <v>2503.5</v>
      </c>
      <c r="I74" s="44">
        <v>3221.2</v>
      </c>
      <c r="J74" s="13">
        <v>3343.6</v>
      </c>
      <c r="K74" s="13">
        <v>3477.3</v>
      </c>
      <c r="L74" s="13">
        <v>3477.3</v>
      </c>
      <c r="M74" s="13">
        <v>3477.3</v>
      </c>
      <c r="N74" s="13">
        <v>3477.3</v>
      </c>
      <c r="O74" s="16"/>
      <c r="P74" s="8"/>
      <c r="Q74" s="8"/>
      <c r="R74" s="8"/>
      <c r="S74" s="9"/>
    </row>
    <row r="75" spans="1:19" s="6" customFormat="1">
      <c r="A75" s="60">
        <v>47</v>
      </c>
      <c r="B75" s="11" t="s">
        <v>13</v>
      </c>
      <c r="C75" s="12">
        <f t="shared" si="26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6" customFormat="1">
      <c r="A76" s="60">
        <v>48</v>
      </c>
      <c r="B76" s="11" t="s">
        <v>14</v>
      </c>
      <c r="C76" s="12">
        <f t="shared" si="26"/>
        <v>0</v>
      </c>
      <c r="D76" s="12">
        <v>0</v>
      </c>
      <c r="E76" s="12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/>
      <c r="P76" s="8"/>
      <c r="Q76" s="8"/>
      <c r="R76" s="8"/>
      <c r="S76" s="9"/>
    </row>
    <row r="77" spans="1:19" s="5" customFormat="1" ht="31.5" customHeight="1">
      <c r="A77" s="60">
        <v>49</v>
      </c>
      <c r="B77" s="69" t="s">
        <v>29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8"/>
      <c r="Q77" s="8"/>
      <c r="R77" s="8"/>
      <c r="S77" s="9"/>
    </row>
    <row r="78" spans="1:19" s="5" customFormat="1" ht="31.5" customHeight="1">
      <c r="A78" s="60">
        <v>50</v>
      </c>
      <c r="B78" s="11" t="s">
        <v>21</v>
      </c>
      <c r="C78" s="17">
        <f>SUM(D78:N78)</f>
        <v>181942.5</v>
      </c>
      <c r="D78" s="17">
        <f>SUM(D79:D81)</f>
        <v>45711.700000000004</v>
      </c>
      <c r="E78" s="17">
        <f t="shared" ref="E78:N78" si="31">SUM(E79:E81)</f>
        <v>8040.0999999999995</v>
      </c>
      <c r="F78" s="17">
        <f t="shared" si="31"/>
        <v>16523.599999999999</v>
      </c>
      <c r="G78" s="17">
        <f t="shared" si="31"/>
        <v>4219.1000000000004</v>
      </c>
      <c r="H78" s="17">
        <f t="shared" si="31"/>
        <v>54217.4</v>
      </c>
      <c r="I78" s="17">
        <f t="shared" si="31"/>
        <v>43230.6</v>
      </c>
      <c r="J78" s="17">
        <f t="shared" si="31"/>
        <v>2000</v>
      </c>
      <c r="K78" s="17">
        <f t="shared" si="31"/>
        <v>2000</v>
      </c>
      <c r="L78" s="17">
        <f t="shared" si="31"/>
        <v>2000</v>
      </c>
      <c r="M78" s="17">
        <f t="shared" si="31"/>
        <v>2000</v>
      </c>
      <c r="N78" s="17">
        <f t="shared" si="31"/>
        <v>2000</v>
      </c>
      <c r="O78" s="11"/>
      <c r="P78" s="8"/>
      <c r="Q78" s="8"/>
      <c r="R78" s="8"/>
      <c r="S78" s="9"/>
    </row>
    <row r="79" spans="1:19" s="5" customFormat="1">
      <c r="A79" s="60">
        <v>51</v>
      </c>
      <c r="B79" s="11" t="s">
        <v>12</v>
      </c>
      <c r="C79" s="17">
        <f>SUM(D79:N79)</f>
        <v>66676</v>
      </c>
      <c r="D79" s="17">
        <f t="shared" ref="D79:N81" si="32">D84+D94</f>
        <v>30985.4</v>
      </c>
      <c r="E79" s="17">
        <f t="shared" si="32"/>
        <v>821.4</v>
      </c>
      <c r="F79" s="17">
        <f t="shared" si="32"/>
        <v>2992.5</v>
      </c>
      <c r="G79" s="17">
        <f t="shared" si="32"/>
        <v>2219.1</v>
      </c>
      <c r="H79" s="17">
        <f t="shared" si="32"/>
        <v>19959</v>
      </c>
      <c r="I79" s="47">
        <f t="shared" si="32"/>
        <v>9698.6</v>
      </c>
      <c r="J79" s="17">
        <f t="shared" si="32"/>
        <v>0</v>
      </c>
      <c r="K79" s="17">
        <f t="shared" si="32"/>
        <v>0</v>
      </c>
      <c r="L79" s="17">
        <f t="shared" si="32"/>
        <v>0</v>
      </c>
      <c r="M79" s="17">
        <f t="shared" si="32"/>
        <v>0</v>
      </c>
      <c r="N79" s="17">
        <f t="shared" si="32"/>
        <v>0</v>
      </c>
      <c r="O79" s="11"/>
      <c r="P79" s="8"/>
      <c r="Q79" s="8"/>
      <c r="R79" s="8"/>
      <c r="S79" s="9"/>
    </row>
    <row r="80" spans="1:19" s="5" customFormat="1">
      <c r="A80" s="60">
        <v>52</v>
      </c>
      <c r="B80" s="11" t="s">
        <v>13</v>
      </c>
      <c r="C80" s="17">
        <f>SUM(D80:N80)</f>
        <v>8634.7000000000007</v>
      </c>
      <c r="D80" s="17">
        <f t="shared" si="32"/>
        <v>8634.7000000000007</v>
      </c>
      <c r="E80" s="17">
        <f t="shared" si="32"/>
        <v>0</v>
      </c>
      <c r="F80" s="17">
        <f t="shared" si="32"/>
        <v>0</v>
      </c>
      <c r="G80" s="17">
        <f t="shared" si="32"/>
        <v>0</v>
      </c>
      <c r="H80" s="17">
        <f t="shared" si="32"/>
        <v>0</v>
      </c>
      <c r="I80" s="17">
        <f t="shared" si="32"/>
        <v>0</v>
      </c>
      <c r="J80" s="17">
        <f t="shared" si="32"/>
        <v>0</v>
      </c>
      <c r="K80" s="17">
        <f t="shared" si="32"/>
        <v>0</v>
      </c>
      <c r="L80" s="17">
        <f t="shared" si="32"/>
        <v>0</v>
      </c>
      <c r="M80" s="17">
        <f t="shared" si="32"/>
        <v>0</v>
      </c>
      <c r="N80" s="17">
        <f t="shared" si="32"/>
        <v>0</v>
      </c>
      <c r="O80" s="11"/>
      <c r="P80" s="8"/>
      <c r="Q80" s="8"/>
      <c r="R80" s="8"/>
      <c r="S80" s="9"/>
    </row>
    <row r="81" spans="1:19" s="5" customFormat="1">
      <c r="A81" s="60">
        <v>53</v>
      </c>
      <c r="B81" s="11" t="s">
        <v>14</v>
      </c>
      <c r="C81" s="17">
        <f>SUM(D81:N81)</f>
        <v>106631.8</v>
      </c>
      <c r="D81" s="17">
        <f t="shared" si="32"/>
        <v>6091.6</v>
      </c>
      <c r="E81" s="17">
        <f t="shared" si="32"/>
        <v>7218.7</v>
      </c>
      <c r="F81" s="17">
        <f t="shared" si="32"/>
        <v>13531.1</v>
      </c>
      <c r="G81" s="17">
        <f t="shared" si="32"/>
        <v>2000</v>
      </c>
      <c r="H81" s="17">
        <f t="shared" si="32"/>
        <v>34258.400000000001</v>
      </c>
      <c r="I81" s="17">
        <f t="shared" si="32"/>
        <v>33532</v>
      </c>
      <c r="J81" s="17">
        <f t="shared" si="32"/>
        <v>2000</v>
      </c>
      <c r="K81" s="17">
        <f t="shared" si="32"/>
        <v>2000</v>
      </c>
      <c r="L81" s="17">
        <f t="shared" si="32"/>
        <v>2000</v>
      </c>
      <c r="M81" s="17">
        <f t="shared" si="32"/>
        <v>2000</v>
      </c>
      <c r="N81" s="17">
        <f t="shared" si="32"/>
        <v>2000</v>
      </c>
      <c r="O81" s="11"/>
      <c r="P81" s="8"/>
      <c r="Q81" s="8"/>
      <c r="R81" s="8"/>
      <c r="S81" s="9"/>
    </row>
    <row r="82" spans="1:19" s="5" customFormat="1">
      <c r="A82" s="60">
        <v>54</v>
      </c>
      <c r="B82" s="68" t="s">
        <v>17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8"/>
      <c r="Q82" s="8"/>
      <c r="R82" s="8"/>
      <c r="S82" s="9"/>
    </row>
    <row r="83" spans="1:19" s="5" customFormat="1" ht="45">
      <c r="A83" s="60">
        <v>55</v>
      </c>
      <c r="B83" s="11" t="s">
        <v>20</v>
      </c>
      <c r="C83" s="17">
        <f>SUM(D83:N83)</f>
        <v>117146.20000000001</v>
      </c>
      <c r="D83" s="17">
        <f t="shared" ref="D83:N83" si="33">SUM(D84:D86)</f>
        <v>33920.100000000006</v>
      </c>
      <c r="E83" s="17">
        <f t="shared" si="33"/>
        <v>0</v>
      </c>
      <c r="F83" s="17">
        <f t="shared" si="33"/>
        <v>0</v>
      </c>
      <c r="G83" s="17">
        <f t="shared" si="33"/>
        <v>0</v>
      </c>
      <c r="H83" s="17">
        <f t="shared" si="33"/>
        <v>51694.100000000006</v>
      </c>
      <c r="I83" s="17">
        <f t="shared" si="33"/>
        <v>31532</v>
      </c>
      <c r="J83" s="17">
        <f t="shared" si="33"/>
        <v>0</v>
      </c>
      <c r="K83" s="17">
        <f t="shared" si="33"/>
        <v>0</v>
      </c>
      <c r="L83" s="17">
        <f t="shared" si="33"/>
        <v>0</v>
      </c>
      <c r="M83" s="17">
        <f t="shared" si="33"/>
        <v>0</v>
      </c>
      <c r="N83" s="17">
        <f t="shared" si="33"/>
        <v>0</v>
      </c>
      <c r="O83" s="11"/>
      <c r="P83" s="8"/>
      <c r="Q83" s="8"/>
      <c r="R83" s="8"/>
      <c r="S83" s="9"/>
    </row>
    <row r="84" spans="1:19" s="5" customFormat="1">
      <c r="A84" s="60">
        <v>56</v>
      </c>
      <c r="B84" s="11" t="s">
        <v>12</v>
      </c>
      <c r="C84" s="17">
        <f>SUM(D84:N84)</f>
        <v>44721.100000000006</v>
      </c>
      <c r="D84" s="17">
        <v>25285.4</v>
      </c>
      <c r="E84" s="17">
        <v>0</v>
      </c>
      <c r="F84" s="17">
        <v>0</v>
      </c>
      <c r="G84" s="17">
        <v>0</v>
      </c>
      <c r="H84" s="17">
        <v>19435.7</v>
      </c>
      <c r="I84" s="53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60">
        <v>57</v>
      </c>
      <c r="B85" s="11" t="s">
        <v>13</v>
      </c>
      <c r="C85" s="17">
        <f>SUM(D85:N85)</f>
        <v>8634.7000000000007</v>
      </c>
      <c r="D85" s="17">
        <f>D90</f>
        <v>8634.7000000000007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1"/>
      <c r="P85" s="8"/>
      <c r="Q85" s="8"/>
      <c r="R85" s="8"/>
      <c r="S85" s="9"/>
    </row>
    <row r="86" spans="1:19" s="5" customFormat="1">
      <c r="A86" s="60">
        <v>58</v>
      </c>
      <c r="B86" s="11" t="s">
        <v>14</v>
      </c>
      <c r="C86" s="17">
        <f>SUM(D86:N86)</f>
        <v>63790.400000000001</v>
      </c>
      <c r="D86" s="17">
        <v>0</v>
      </c>
      <c r="E86" s="17">
        <f t="shared" ref="E86:N86" si="34">E91</f>
        <v>0</v>
      </c>
      <c r="F86" s="17">
        <f t="shared" si="34"/>
        <v>0</v>
      </c>
      <c r="G86" s="17">
        <f t="shared" si="34"/>
        <v>0</v>
      </c>
      <c r="H86" s="17">
        <v>32258.400000000001</v>
      </c>
      <c r="I86" s="17">
        <v>31532</v>
      </c>
      <c r="J86" s="17">
        <f t="shared" si="34"/>
        <v>0</v>
      </c>
      <c r="K86" s="17">
        <f t="shared" si="34"/>
        <v>0</v>
      </c>
      <c r="L86" s="17">
        <f t="shared" si="34"/>
        <v>0</v>
      </c>
      <c r="M86" s="17">
        <f t="shared" si="34"/>
        <v>0</v>
      </c>
      <c r="N86" s="17">
        <f t="shared" si="34"/>
        <v>0</v>
      </c>
      <c r="O86" s="11"/>
      <c r="P86" s="8"/>
      <c r="Q86" s="8"/>
      <c r="R86" s="8"/>
      <c r="S86" s="9"/>
    </row>
    <row r="87" spans="1:19" s="5" customFormat="1">
      <c r="A87" s="60">
        <v>59</v>
      </c>
      <c r="B87" s="68" t="s">
        <v>181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8"/>
      <c r="Q87" s="8"/>
      <c r="R87" s="8"/>
      <c r="S87" s="9"/>
    </row>
    <row r="88" spans="1:19" s="5" customFormat="1" ht="45.75" customHeight="1">
      <c r="A88" s="60">
        <v>60</v>
      </c>
      <c r="B88" s="11" t="s">
        <v>19</v>
      </c>
      <c r="C88" s="17">
        <f>SUM(D88:N88)</f>
        <v>53355.8</v>
      </c>
      <c r="D88" s="17">
        <f t="shared" ref="D88:N88" si="35">SUM(D89:D91)</f>
        <v>33920.100000000006</v>
      </c>
      <c r="E88" s="17">
        <f t="shared" si="35"/>
        <v>0</v>
      </c>
      <c r="F88" s="17">
        <f t="shared" si="35"/>
        <v>0</v>
      </c>
      <c r="G88" s="17">
        <f t="shared" si="35"/>
        <v>0</v>
      </c>
      <c r="H88" s="17">
        <f t="shared" si="35"/>
        <v>19435.7</v>
      </c>
      <c r="I88" s="17">
        <f t="shared" si="35"/>
        <v>0</v>
      </c>
      <c r="J88" s="17">
        <f t="shared" si="35"/>
        <v>0</v>
      </c>
      <c r="K88" s="52">
        <f t="shared" si="35"/>
        <v>0</v>
      </c>
      <c r="L88" s="17">
        <f t="shared" si="35"/>
        <v>0</v>
      </c>
      <c r="M88" s="17">
        <f t="shared" si="35"/>
        <v>0</v>
      </c>
      <c r="N88" s="17">
        <f t="shared" si="35"/>
        <v>0</v>
      </c>
      <c r="O88" s="11"/>
      <c r="P88" s="8"/>
      <c r="Q88" s="8"/>
      <c r="R88" s="8"/>
      <c r="S88" s="9"/>
    </row>
    <row r="89" spans="1:19" s="5" customFormat="1">
      <c r="A89" s="60">
        <v>61</v>
      </c>
      <c r="B89" s="11" t="s">
        <v>12</v>
      </c>
      <c r="C89" s="17">
        <f>SUM(D89:N89)</f>
        <v>44721.100000000006</v>
      </c>
      <c r="D89" s="17">
        <f t="shared" ref="D89:I90" si="36">D84</f>
        <v>25285.4</v>
      </c>
      <c r="E89" s="17">
        <f t="shared" si="36"/>
        <v>0</v>
      </c>
      <c r="F89" s="17">
        <f t="shared" si="36"/>
        <v>0</v>
      </c>
      <c r="G89" s="17">
        <f t="shared" si="36"/>
        <v>0</v>
      </c>
      <c r="H89" s="17">
        <v>19435.7</v>
      </c>
      <c r="I89" s="53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60">
        <v>62</v>
      </c>
      <c r="B90" s="11" t="s">
        <v>13</v>
      </c>
      <c r="C90" s="17">
        <f>SUM(D90:N90)</f>
        <v>8634.7000000000007</v>
      </c>
      <c r="D90" s="17">
        <v>8634.7000000000007</v>
      </c>
      <c r="E90" s="17">
        <f t="shared" si="36"/>
        <v>0</v>
      </c>
      <c r="F90" s="17">
        <f t="shared" si="36"/>
        <v>0</v>
      </c>
      <c r="G90" s="17">
        <f t="shared" si="36"/>
        <v>0</v>
      </c>
      <c r="H90" s="17">
        <f>H85</f>
        <v>0</v>
      </c>
      <c r="I90" s="17">
        <f t="shared" si="36"/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60">
        <v>63</v>
      </c>
      <c r="B91" s="11" t="s">
        <v>14</v>
      </c>
      <c r="C91" s="17">
        <f>SUM(D91:N91)</f>
        <v>0</v>
      </c>
      <c r="D91" s="17">
        <f>D86</f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1"/>
      <c r="P91" s="8"/>
      <c r="Q91" s="8"/>
      <c r="R91" s="8"/>
      <c r="S91" s="9"/>
    </row>
    <row r="92" spans="1:19" s="5" customFormat="1">
      <c r="A92" s="60">
        <v>64</v>
      </c>
      <c r="B92" s="68" t="s">
        <v>27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8"/>
      <c r="Q92" s="8"/>
      <c r="R92" s="8"/>
      <c r="S92" s="9"/>
    </row>
    <row r="93" spans="1:19" s="5" customFormat="1" ht="45">
      <c r="A93" s="60">
        <v>65</v>
      </c>
      <c r="B93" s="11" t="s">
        <v>22</v>
      </c>
      <c r="C93" s="17">
        <f t="shared" ref="C93:C127" si="37">SUM(D93:N93)</f>
        <v>64796.3</v>
      </c>
      <c r="D93" s="17">
        <f t="shared" ref="D93:N93" si="38">SUM(D94:D96)</f>
        <v>11791.6</v>
      </c>
      <c r="E93" s="17">
        <f t="shared" si="38"/>
        <v>8040.0999999999995</v>
      </c>
      <c r="F93" s="17">
        <f t="shared" si="38"/>
        <v>16523.599999999999</v>
      </c>
      <c r="G93" s="17">
        <f t="shared" si="38"/>
        <v>4219.1000000000004</v>
      </c>
      <c r="H93" s="17">
        <f t="shared" si="38"/>
        <v>2523.3000000000002</v>
      </c>
      <c r="I93" s="17">
        <f t="shared" si="38"/>
        <v>11698.6</v>
      </c>
      <c r="J93" s="17">
        <f t="shared" si="38"/>
        <v>2000</v>
      </c>
      <c r="K93" s="17">
        <f t="shared" si="38"/>
        <v>2000</v>
      </c>
      <c r="L93" s="17">
        <f t="shared" si="38"/>
        <v>2000</v>
      </c>
      <c r="M93" s="17">
        <f t="shared" si="38"/>
        <v>2000</v>
      </c>
      <c r="N93" s="17">
        <f t="shared" si="38"/>
        <v>2000</v>
      </c>
      <c r="O93" s="11"/>
      <c r="P93" s="8"/>
      <c r="Q93" s="8"/>
      <c r="R93" s="8"/>
      <c r="S93" s="9"/>
    </row>
    <row r="94" spans="1:19" s="5" customFormat="1">
      <c r="A94" s="60">
        <v>66</v>
      </c>
      <c r="B94" s="11" t="s">
        <v>12</v>
      </c>
      <c r="C94" s="17">
        <f t="shared" si="37"/>
        <v>21954.9</v>
      </c>
      <c r="D94" s="17">
        <f>D98+D102+D106+D110+D114+D118+D122+D126+D130+D134+D138+D142+D146+D150+D154+D158+D162+D166+D170+D174</f>
        <v>5700</v>
      </c>
      <c r="E94" s="17">
        <f t="shared" ref="D94:H95" si="39">E98+E102+E106+E110+E114+E118+E122+E126+E130+E134+E138+E142+E146+E150+E154+E158+E162+E166+E170+E174</f>
        <v>821.4</v>
      </c>
      <c r="F94" s="17">
        <f t="shared" si="39"/>
        <v>2992.5</v>
      </c>
      <c r="G94" s="17">
        <f>G98+G102+G106+G110+G114+G118+G122+G126+G130+G134+G138+G142+G146+G150+G154+G158+G162+G166+G170+G174</f>
        <v>2219.1</v>
      </c>
      <c r="H94" s="17">
        <f t="shared" ref="H94" si="40">H98+H102+H106+H110+H114+H118+H122+H126+H130+H134+H138+H142+H146+H150+H154+H158+H162+H166+H170+H174</f>
        <v>523.29999999999995</v>
      </c>
      <c r="I94" s="17">
        <f>I98+I102+I106+I110+I114+I118+I122+I126+I130+I134+I138+I142+I146+I150+I154+I158+I162+I166+I170+I174+I178+I182+I186+I190</f>
        <v>9698.6</v>
      </c>
      <c r="J94" s="17">
        <f t="shared" ref="J94:N96" si="41">J98+J102+J106+J110+J114+J118+J122+J126+J130+J134+J138+J142+J146+J150+J154+J158+J162+J166+J170+J174+J178+J182+J186+J190</f>
        <v>0</v>
      </c>
      <c r="K94" s="17">
        <f t="shared" si="41"/>
        <v>0</v>
      </c>
      <c r="L94" s="17">
        <f t="shared" si="41"/>
        <v>0</v>
      </c>
      <c r="M94" s="17">
        <f t="shared" si="41"/>
        <v>0</v>
      </c>
      <c r="N94" s="17">
        <f t="shared" si="41"/>
        <v>0</v>
      </c>
      <c r="O94" s="11"/>
      <c r="P94" s="8"/>
      <c r="Q94" s="8"/>
      <c r="R94" s="8"/>
      <c r="S94" s="9"/>
    </row>
    <row r="95" spans="1:19" s="5" customFormat="1">
      <c r="A95" s="60">
        <v>67</v>
      </c>
      <c r="B95" s="11" t="s">
        <v>13</v>
      </c>
      <c r="C95" s="17">
        <f t="shared" si="37"/>
        <v>0</v>
      </c>
      <c r="D95" s="17">
        <f t="shared" si="39"/>
        <v>0</v>
      </c>
      <c r="E95" s="17">
        <f t="shared" si="39"/>
        <v>0</v>
      </c>
      <c r="F95" s="17">
        <f t="shared" si="39"/>
        <v>0</v>
      </c>
      <c r="G95" s="17">
        <f t="shared" si="39"/>
        <v>0</v>
      </c>
      <c r="H95" s="17">
        <f t="shared" si="39"/>
        <v>0</v>
      </c>
      <c r="I95" s="17">
        <f>I99+I103+I107+I111+I115+I119+I123+I127+I131+I135+I139+I143+I147+I151+I155+I159+I163+I167+I171+I175+I179+I183+I187+I191</f>
        <v>0</v>
      </c>
      <c r="J95" s="17">
        <f t="shared" si="41"/>
        <v>0</v>
      </c>
      <c r="K95" s="17">
        <f t="shared" si="41"/>
        <v>0</v>
      </c>
      <c r="L95" s="17">
        <f t="shared" si="41"/>
        <v>0</v>
      </c>
      <c r="M95" s="17">
        <f t="shared" si="41"/>
        <v>0</v>
      </c>
      <c r="N95" s="17">
        <f t="shared" si="41"/>
        <v>0</v>
      </c>
      <c r="O95" s="11"/>
      <c r="P95" s="8"/>
      <c r="Q95" s="8"/>
      <c r="R95" s="8"/>
      <c r="S95" s="9"/>
    </row>
    <row r="96" spans="1:19" s="5" customFormat="1">
      <c r="A96" s="60">
        <v>68</v>
      </c>
      <c r="B96" s="11" t="s">
        <v>14</v>
      </c>
      <c r="C96" s="18">
        <f t="shared" si="37"/>
        <v>42841.4</v>
      </c>
      <c r="D96" s="18">
        <f>D100+D104+D108+D112+D116+D120+D124+D128+D132+D136+D140+D144+D148+D152+D156+D160+D164+D168+D172+D192</f>
        <v>6091.6</v>
      </c>
      <c r="E96" s="18">
        <f>E100+E104+E108+E112+E116+E120+E124+E128+E132+E136+E140+E144+E148+E152+E156+E160+E164+E168+E172+E192</f>
        <v>7218.7</v>
      </c>
      <c r="F96" s="18">
        <f>F100+F104+F108+F112+F116+F120+F124+F128+F132+F136+F140+F144+F148+F152+F156+F160+F164+F168+F172+F192</f>
        <v>13531.1</v>
      </c>
      <c r="G96" s="18">
        <f>G100+G104+G108+G112+G116+G120+G124+G128+G132+G136+G140+G144+G148+G152+G156+G160+G164+G168+G172+G192</f>
        <v>2000</v>
      </c>
      <c r="H96" s="18">
        <f>H100+H104+H108+H112+H116+H120+H124+H128+H132+H136+H140+H144+H148+H152+H156+H160+H164+H168+H172+H192</f>
        <v>2000</v>
      </c>
      <c r="I96" s="18">
        <f>I100+I104+I108+I112+I116+I120+I124+I128+I132+I136+I140+I144+I148+I152+I156+I160+I164+I168+I172+I176+I180+I184+I188+I192</f>
        <v>2000</v>
      </c>
      <c r="J96" s="18">
        <f t="shared" si="41"/>
        <v>2000</v>
      </c>
      <c r="K96" s="18">
        <f t="shared" si="41"/>
        <v>2000</v>
      </c>
      <c r="L96" s="18">
        <f t="shared" si="41"/>
        <v>2000</v>
      </c>
      <c r="M96" s="18">
        <f t="shared" si="41"/>
        <v>2000</v>
      </c>
      <c r="N96" s="18">
        <f t="shared" si="41"/>
        <v>2000</v>
      </c>
      <c r="O96" s="16"/>
      <c r="P96" s="9"/>
      <c r="Q96" s="9"/>
      <c r="R96" s="9"/>
      <c r="S96" s="9"/>
    </row>
    <row r="97" spans="1:19" s="5" customFormat="1" ht="60">
      <c r="A97" s="60">
        <v>69</v>
      </c>
      <c r="B97" s="11" t="s">
        <v>38</v>
      </c>
      <c r="C97" s="18">
        <f t="shared" si="37"/>
        <v>832.5</v>
      </c>
      <c r="D97" s="18">
        <f t="shared" ref="D97:N97" si="42">SUM(D98:D100)</f>
        <v>832.5</v>
      </c>
      <c r="E97" s="18">
        <f t="shared" si="42"/>
        <v>0</v>
      </c>
      <c r="F97" s="18">
        <f t="shared" si="42"/>
        <v>0</v>
      </c>
      <c r="G97" s="18">
        <f t="shared" si="42"/>
        <v>0</v>
      </c>
      <c r="H97" s="18">
        <f t="shared" si="42"/>
        <v>0</v>
      </c>
      <c r="I97" s="18">
        <f t="shared" si="42"/>
        <v>0</v>
      </c>
      <c r="J97" s="18">
        <f t="shared" si="42"/>
        <v>0</v>
      </c>
      <c r="K97" s="18">
        <f t="shared" si="42"/>
        <v>0</v>
      </c>
      <c r="L97" s="18">
        <f t="shared" si="42"/>
        <v>0</v>
      </c>
      <c r="M97" s="18">
        <f t="shared" si="42"/>
        <v>0</v>
      </c>
      <c r="N97" s="18">
        <f t="shared" si="42"/>
        <v>0</v>
      </c>
      <c r="O97" s="11" t="s">
        <v>104</v>
      </c>
      <c r="P97" s="9"/>
      <c r="Q97" s="9"/>
      <c r="R97" s="9"/>
      <c r="S97" s="9"/>
    </row>
    <row r="98" spans="1:19" s="5" customFormat="1">
      <c r="A98" s="60">
        <v>70</v>
      </c>
      <c r="B98" s="11" t="s">
        <v>12</v>
      </c>
      <c r="C98" s="18">
        <f t="shared" si="37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60">
        <v>71</v>
      </c>
      <c r="B99" s="11" t="s">
        <v>13</v>
      </c>
      <c r="C99" s="18">
        <f t="shared" si="37"/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>
      <c r="A100" s="60">
        <v>72</v>
      </c>
      <c r="B100" s="11" t="s">
        <v>14</v>
      </c>
      <c r="C100" s="18">
        <f t="shared" si="37"/>
        <v>832.5</v>
      </c>
      <c r="D100" s="18">
        <v>832.5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6"/>
      <c r="P100" s="9"/>
      <c r="Q100" s="9"/>
      <c r="R100" s="9"/>
      <c r="S100" s="9"/>
    </row>
    <row r="101" spans="1:19" s="5" customFormat="1" ht="61.5" customHeight="1">
      <c r="A101" s="60">
        <v>73</v>
      </c>
      <c r="B101" s="11" t="s">
        <v>39</v>
      </c>
      <c r="C101" s="18">
        <f t="shared" si="37"/>
        <v>22000</v>
      </c>
      <c r="D101" s="18">
        <f t="shared" ref="D101:N101" si="43">SUM(D102:D104)</f>
        <v>2000</v>
      </c>
      <c r="E101" s="18">
        <f t="shared" si="43"/>
        <v>2000</v>
      </c>
      <c r="F101" s="18">
        <f t="shared" si="43"/>
        <v>2000</v>
      </c>
      <c r="G101" s="18">
        <f t="shared" si="43"/>
        <v>2000</v>
      </c>
      <c r="H101" s="18">
        <f t="shared" si="43"/>
        <v>2000</v>
      </c>
      <c r="I101" s="18">
        <f t="shared" si="43"/>
        <v>2000</v>
      </c>
      <c r="J101" s="18">
        <f t="shared" si="43"/>
        <v>2000</v>
      </c>
      <c r="K101" s="18">
        <f t="shared" si="43"/>
        <v>2000</v>
      </c>
      <c r="L101" s="18">
        <f t="shared" si="43"/>
        <v>2000</v>
      </c>
      <c r="M101" s="18">
        <f t="shared" si="43"/>
        <v>2000</v>
      </c>
      <c r="N101" s="18">
        <f t="shared" si="43"/>
        <v>2000</v>
      </c>
      <c r="O101" s="19" t="s">
        <v>140</v>
      </c>
      <c r="P101" s="9"/>
      <c r="Q101" s="9"/>
      <c r="R101" s="9"/>
      <c r="S101" s="9"/>
    </row>
    <row r="102" spans="1:19" s="5" customFormat="1">
      <c r="A102" s="60">
        <v>74</v>
      </c>
      <c r="B102" s="11" t="s">
        <v>12</v>
      </c>
      <c r="C102" s="18">
        <f t="shared" si="37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60">
        <v>75</v>
      </c>
      <c r="B103" s="11" t="s">
        <v>13</v>
      </c>
      <c r="C103" s="18">
        <f t="shared" si="37"/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6"/>
      <c r="P103" s="9"/>
      <c r="Q103" s="9"/>
      <c r="R103" s="9"/>
      <c r="S103" s="9"/>
    </row>
    <row r="104" spans="1:19" s="5" customFormat="1">
      <c r="A104" s="60">
        <v>76</v>
      </c>
      <c r="B104" s="11" t="s">
        <v>14</v>
      </c>
      <c r="C104" s="18">
        <f t="shared" si="37"/>
        <v>22000</v>
      </c>
      <c r="D104" s="18">
        <v>2000</v>
      </c>
      <c r="E104" s="18">
        <v>2000</v>
      </c>
      <c r="F104" s="18">
        <v>2000</v>
      </c>
      <c r="G104" s="18">
        <v>2000</v>
      </c>
      <c r="H104" s="18">
        <v>2000</v>
      </c>
      <c r="I104" s="18">
        <v>2000</v>
      </c>
      <c r="J104" s="18">
        <v>2000</v>
      </c>
      <c r="K104" s="18">
        <v>2000</v>
      </c>
      <c r="L104" s="18">
        <v>2000</v>
      </c>
      <c r="M104" s="18">
        <v>2000</v>
      </c>
      <c r="N104" s="18">
        <v>2000</v>
      </c>
      <c r="O104" s="16"/>
      <c r="P104" s="9"/>
      <c r="Q104" s="9"/>
      <c r="R104" s="9"/>
      <c r="S104" s="9"/>
    </row>
    <row r="105" spans="1:19" s="5" customFormat="1" ht="90">
      <c r="A105" s="60">
        <v>77</v>
      </c>
      <c r="B105" s="11" t="s">
        <v>80</v>
      </c>
      <c r="C105" s="18">
        <f t="shared" si="37"/>
        <v>2801.6</v>
      </c>
      <c r="D105" s="18">
        <f t="shared" ref="D105:N105" si="44">SUM(D106:D108)</f>
        <v>2500</v>
      </c>
      <c r="E105" s="18">
        <f t="shared" si="44"/>
        <v>257</v>
      </c>
      <c r="F105" s="18">
        <f t="shared" si="44"/>
        <v>44.6</v>
      </c>
      <c r="G105" s="18">
        <f t="shared" si="44"/>
        <v>0</v>
      </c>
      <c r="H105" s="18">
        <f t="shared" si="44"/>
        <v>0</v>
      </c>
      <c r="I105" s="18">
        <f t="shared" si="44"/>
        <v>0</v>
      </c>
      <c r="J105" s="18">
        <f t="shared" si="44"/>
        <v>0</v>
      </c>
      <c r="K105" s="18">
        <f t="shared" si="44"/>
        <v>0</v>
      </c>
      <c r="L105" s="18">
        <f t="shared" si="44"/>
        <v>0</v>
      </c>
      <c r="M105" s="18">
        <f t="shared" si="44"/>
        <v>0</v>
      </c>
      <c r="N105" s="18">
        <f t="shared" si="44"/>
        <v>0</v>
      </c>
      <c r="O105" s="19" t="s">
        <v>105</v>
      </c>
      <c r="P105" s="9"/>
      <c r="Q105" s="9"/>
      <c r="R105" s="9"/>
      <c r="S105" s="9"/>
    </row>
    <row r="106" spans="1:19" s="5" customFormat="1">
      <c r="A106" s="60">
        <v>78</v>
      </c>
      <c r="B106" s="11" t="s">
        <v>12</v>
      </c>
      <c r="C106" s="18">
        <f t="shared" si="37"/>
        <v>2801.6</v>
      </c>
      <c r="D106" s="18">
        <v>2500</v>
      </c>
      <c r="E106" s="18">
        <v>257</v>
      </c>
      <c r="F106" s="18">
        <v>44.6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60">
        <v>79</v>
      </c>
      <c r="B107" s="11" t="s">
        <v>13</v>
      </c>
      <c r="C107" s="18">
        <f t="shared" si="37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>
      <c r="A108" s="60">
        <v>80</v>
      </c>
      <c r="B108" s="11" t="s">
        <v>14</v>
      </c>
      <c r="C108" s="18">
        <f t="shared" si="37"/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6"/>
      <c r="P108" s="9"/>
      <c r="Q108" s="9"/>
      <c r="R108" s="9"/>
      <c r="S108" s="9"/>
    </row>
    <row r="109" spans="1:19" s="5" customFormat="1" ht="105">
      <c r="A109" s="60" t="s">
        <v>153</v>
      </c>
      <c r="B109" s="11" t="s">
        <v>97</v>
      </c>
      <c r="C109" s="18">
        <f t="shared" si="37"/>
        <v>289</v>
      </c>
      <c r="D109" s="18">
        <f t="shared" ref="D109:N109" si="45">SUM(D110:D112)</f>
        <v>0</v>
      </c>
      <c r="E109" s="18">
        <f t="shared" si="45"/>
        <v>0</v>
      </c>
      <c r="F109" s="18">
        <f t="shared" si="45"/>
        <v>0</v>
      </c>
      <c r="G109" s="18">
        <f t="shared" si="45"/>
        <v>0</v>
      </c>
      <c r="H109" s="18">
        <f t="shared" si="45"/>
        <v>0</v>
      </c>
      <c r="I109" s="18">
        <f t="shared" si="45"/>
        <v>289</v>
      </c>
      <c r="J109" s="18">
        <f t="shared" si="45"/>
        <v>0</v>
      </c>
      <c r="K109" s="18">
        <f t="shared" si="45"/>
        <v>0</v>
      </c>
      <c r="L109" s="18">
        <f t="shared" si="45"/>
        <v>0</v>
      </c>
      <c r="M109" s="18">
        <f t="shared" si="45"/>
        <v>0</v>
      </c>
      <c r="N109" s="18">
        <f t="shared" si="45"/>
        <v>0</v>
      </c>
      <c r="O109" s="19" t="s">
        <v>106</v>
      </c>
      <c r="P109" s="9"/>
      <c r="Q109" s="9"/>
      <c r="R109" s="9"/>
      <c r="S109" s="9"/>
    </row>
    <row r="110" spans="1:19" s="5" customFormat="1">
      <c r="A110" s="60" t="s">
        <v>154</v>
      </c>
      <c r="B110" s="11" t="s">
        <v>12</v>
      </c>
      <c r="C110" s="18">
        <f t="shared" si="37"/>
        <v>289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289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60" t="s">
        <v>155</v>
      </c>
      <c r="B111" s="11" t="s">
        <v>13</v>
      </c>
      <c r="C111" s="18">
        <f t="shared" si="37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>
      <c r="A112" s="60" t="s">
        <v>156</v>
      </c>
      <c r="B112" s="11" t="s">
        <v>14</v>
      </c>
      <c r="C112" s="18">
        <f t="shared" si="37"/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6"/>
      <c r="P112" s="9"/>
      <c r="Q112" s="9"/>
      <c r="R112" s="9"/>
      <c r="S112" s="9"/>
    </row>
    <row r="113" spans="1:19" s="5" customFormat="1" ht="60">
      <c r="A113" s="60">
        <v>81</v>
      </c>
      <c r="B113" s="11" t="s">
        <v>40</v>
      </c>
      <c r="C113" s="17">
        <f t="shared" si="37"/>
        <v>1750</v>
      </c>
      <c r="D113" s="17">
        <f t="shared" ref="D113:N113" si="46">SUM(D114:D116)</f>
        <v>1750</v>
      </c>
      <c r="E113" s="17">
        <f t="shared" si="46"/>
        <v>0</v>
      </c>
      <c r="F113" s="17">
        <f t="shared" si="46"/>
        <v>0</v>
      </c>
      <c r="G113" s="17">
        <f t="shared" si="46"/>
        <v>0</v>
      </c>
      <c r="H113" s="17">
        <f t="shared" si="46"/>
        <v>0</v>
      </c>
      <c r="I113" s="17">
        <f t="shared" si="46"/>
        <v>0</v>
      </c>
      <c r="J113" s="17">
        <f t="shared" si="46"/>
        <v>0</v>
      </c>
      <c r="K113" s="17">
        <f t="shared" si="46"/>
        <v>0</v>
      </c>
      <c r="L113" s="17">
        <f t="shared" si="46"/>
        <v>0</v>
      </c>
      <c r="M113" s="17">
        <f t="shared" si="46"/>
        <v>0</v>
      </c>
      <c r="N113" s="17">
        <f t="shared" si="46"/>
        <v>0</v>
      </c>
      <c r="O113" s="19" t="s">
        <v>139</v>
      </c>
      <c r="P113" s="9"/>
      <c r="Q113" s="9"/>
      <c r="R113" s="9"/>
      <c r="S113" s="9"/>
    </row>
    <row r="114" spans="1:19" s="5" customFormat="1">
      <c r="A114" s="60">
        <v>82</v>
      </c>
      <c r="B114" s="11" t="s">
        <v>12</v>
      </c>
      <c r="C114" s="17">
        <f t="shared" si="37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60">
        <v>83</v>
      </c>
      <c r="B115" s="11" t="s">
        <v>13</v>
      </c>
      <c r="C115" s="17">
        <f t="shared" si="37"/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>
      <c r="A116" s="60">
        <v>84</v>
      </c>
      <c r="B116" s="11" t="s">
        <v>14</v>
      </c>
      <c r="C116" s="17">
        <f t="shared" si="37"/>
        <v>1750</v>
      </c>
      <c r="D116" s="17">
        <v>1750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6"/>
      <c r="P116" s="9"/>
      <c r="Q116" s="9"/>
      <c r="R116" s="9"/>
      <c r="S116" s="9"/>
    </row>
    <row r="117" spans="1:19" s="5" customFormat="1" ht="90">
      <c r="A117" s="60">
        <v>85</v>
      </c>
      <c r="B117" s="11" t="s">
        <v>81</v>
      </c>
      <c r="C117" s="17">
        <f t="shared" si="37"/>
        <v>3418.4</v>
      </c>
      <c r="D117" s="17">
        <f t="shared" ref="D117:N117" si="47">SUM(D118:D120)</f>
        <v>0</v>
      </c>
      <c r="E117" s="17">
        <f t="shared" si="47"/>
        <v>0</v>
      </c>
      <c r="F117" s="17">
        <f t="shared" si="47"/>
        <v>1633.5</v>
      </c>
      <c r="G117" s="17">
        <f t="shared" si="47"/>
        <v>1784.9</v>
      </c>
      <c r="H117" s="17">
        <f t="shared" si="47"/>
        <v>0</v>
      </c>
      <c r="I117" s="17">
        <f t="shared" si="47"/>
        <v>0</v>
      </c>
      <c r="J117" s="17">
        <f t="shared" si="47"/>
        <v>0</v>
      </c>
      <c r="K117" s="17">
        <f t="shared" si="47"/>
        <v>0</v>
      </c>
      <c r="L117" s="17">
        <f t="shared" si="47"/>
        <v>0</v>
      </c>
      <c r="M117" s="17">
        <f t="shared" si="47"/>
        <v>0</v>
      </c>
      <c r="N117" s="17">
        <f t="shared" si="47"/>
        <v>0</v>
      </c>
      <c r="O117" s="11" t="s">
        <v>138</v>
      </c>
      <c r="P117" s="9"/>
      <c r="Q117" s="9"/>
      <c r="R117" s="9"/>
      <c r="S117" s="9"/>
    </row>
    <row r="118" spans="1:19" s="5" customFormat="1">
      <c r="A118" s="60">
        <v>86</v>
      </c>
      <c r="B118" s="11" t="s">
        <v>12</v>
      </c>
      <c r="C118" s="17">
        <f t="shared" si="37"/>
        <v>3418.4</v>
      </c>
      <c r="D118" s="17">
        <v>0</v>
      </c>
      <c r="E118" s="17">
        <v>0</v>
      </c>
      <c r="F118" s="17">
        <v>1633.5</v>
      </c>
      <c r="G118" s="17">
        <v>1784.9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60">
        <v>87</v>
      </c>
      <c r="B119" s="11" t="s">
        <v>13</v>
      </c>
      <c r="C119" s="17">
        <f t="shared" si="37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>
      <c r="A120" s="60">
        <v>88</v>
      </c>
      <c r="B120" s="11" t="s">
        <v>14</v>
      </c>
      <c r="C120" s="17">
        <f t="shared" si="37"/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6"/>
      <c r="P120" s="9"/>
      <c r="Q120" s="9"/>
      <c r="R120" s="9"/>
      <c r="S120" s="9"/>
    </row>
    <row r="121" spans="1:19" s="5" customFormat="1" ht="75">
      <c r="A121" s="60">
        <v>89</v>
      </c>
      <c r="B121" s="11" t="s">
        <v>41</v>
      </c>
      <c r="C121" s="17">
        <f t="shared" si="37"/>
        <v>0</v>
      </c>
      <c r="D121" s="17">
        <f t="shared" ref="D121:N121" si="48">SUM(D122:D124)</f>
        <v>0</v>
      </c>
      <c r="E121" s="17">
        <f t="shared" si="48"/>
        <v>0</v>
      </c>
      <c r="F121" s="17">
        <f t="shared" si="48"/>
        <v>0</v>
      </c>
      <c r="G121" s="17">
        <f t="shared" si="48"/>
        <v>0</v>
      </c>
      <c r="H121" s="17">
        <f t="shared" si="48"/>
        <v>0</v>
      </c>
      <c r="I121" s="17">
        <f t="shared" si="48"/>
        <v>0</v>
      </c>
      <c r="J121" s="17">
        <f t="shared" si="48"/>
        <v>0</v>
      </c>
      <c r="K121" s="17">
        <f t="shared" si="48"/>
        <v>0</v>
      </c>
      <c r="L121" s="17">
        <f t="shared" si="48"/>
        <v>0</v>
      </c>
      <c r="M121" s="17">
        <f t="shared" si="48"/>
        <v>0</v>
      </c>
      <c r="N121" s="17">
        <f t="shared" si="48"/>
        <v>0</v>
      </c>
      <c r="O121" s="11" t="s">
        <v>137</v>
      </c>
      <c r="P121" s="9"/>
      <c r="Q121" s="9"/>
      <c r="R121" s="9"/>
      <c r="S121" s="9"/>
    </row>
    <row r="122" spans="1:19" s="5" customFormat="1">
      <c r="A122" s="60">
        <v>90</v>
      </c>
      <c r="B122" s="11" t="s">
        <v>12</v>
      </c>
      <c r="C122" s="17">
        <f t="shared" si="37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60">
        <v>91</v>
      </c>
      <c r="B123" s="11" t="s">
        <v>13</v>
      </c>
      <c r="C123" s="17">
        <f t="shared" si="37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5" customFormat="1">
      <c r="A124" s="60">
        <v>92</v>
      </c>
      <c r="B124" s="11" t="s">
        <v>14</v>
      </c>
      <c r="C124" s="17">
        <f t="shared" si="37"/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6"/>
      <c r="P124" s="9"/>
      <c r="Q124" s="9"/>
      <c r="R124" s="9"/>
      <c r="S124" s="9"/>
    </row>
    <row r="125" spans="1:19" s="3" customFormat="1" ht="90.75" customHeight="1">
      <c r="A125" s="60">
        <v>93</v>
      </c>
      <c r="B125" s="11" t="s">
        <v>48</v>
      </c>
      <c r="C125" s="18">
        <f t="shared" si="37"/>
        <v>2690</v>
      </c>
      <c r="D125" s="18">
        <f t="shared" ref="D125:N125" si="49">SUM(D126:D128)</f>
        <v>2500</v>
      </c>
      <c r="E125" s="18">
        <v>190</v>
      </c>
      <c r="F125" s="18">
        <f t="shared" si="49"/>
        <v>0</v>
      </c>
      <c r="G125" s="18">
        <f>SUM(G126:G128)</f>
        <v>0</v>
      </c>
      <c r="H125" s="18">
        <f t="shared" si="49"/>
        <v>0</v>
      </c>
      <c r="I125" s="18">
        <f t="shared" si="49"/>
        <v>0</v>
      </c>
      <c r="J125" s="18">
        <f t="shared" si="49"/>
        <v>0</v>
      </c>
      <c r="K125" s="18">
        <f t="shared" si="49"/>
        <v>0</v>
      </c>
      <c r="L125" s="18">
        <f t="shared" si="49"/>
        <v>0</v>
      </c>
      <c r="M125" s="18">
        <f t="shared" si="49"/>
        <v>0</v>
      </c>
      <c r="N125" s="18">
        <f t="shared" si="49"/>
        <v>0</v>
      </c>
      <c r="O125" s="19" t="s">
        <v>107</v>
      </c>
      <c r="P125" s="9"/>
      <c r="Q125" s="9"/>
      <c r="R125" s="9"/>
      <c r="S125" s="9"/>
    </row>
    <row r="126" spans="1:19" s="3" customFormat="1">
      <c r="A126" s="60">
        <v>94</v>
      </c>
      <c r="B126" s="11" t="s">
        <v>12</v>
      </c>
      <c r="C126" s="18">
        <f t="shared" si="37"/>
        <v>2690</v>
      </c>
      <c r="D126" s="18">
        <v>2500</v>
      </c>
      <c r="E126" s="18">
        <v>190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60">
        <v>95</v>
      </c>
      <c r="B127" s="11" t="s">
        <v>13</v>
      </c>
      <c r="C127" s="18">
        <f t="shared" si="37"/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>
      <c r="A128" s="60">
        <v>96</v>
      </c>
      <c r="B128" s="11" t="s">
        <v>14</v>
      </c>
      <c r="C128" s="18">
        <f>SUM(D128:N128)</f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6"/>
      <c r="P128" s="9"/>
      <c r="Q128" s="9"/>
      <c r="R128" s="9"/>
      <c r="S128" s="9"/>
    </row>
    <row r="129" spans="1:19" s="3" customFormat="1" ht="61.5" customHeight="1">
      <c r="A129" s="60">
        <v>97</v>
      </c>
      <c r="B129" s="11" t="s">
        <v>191</v>
      </c>
      <c r="C129" s="18">
        <f t="shared" ref="C129:C209" si="50">SUM(D129:N129)</f>
        <v>7802.1999999999989</v>
      </c>
      <c r="D129" s="18">
        <f t="shared" ref="D129:N129" si="51">SUM(D130:D132)</f>
        <v>2209.1</v>
      </c>
      <c r="E129" s="18">
        <f t="shared" si="51"/>
        <v>5593.0999999999995</v>
      </c>
      <c r="F129" s="18">
        <f t="shared" si="51"/>
        <v>0</v>
      </c>
      <c r="G129" s="18">
        <f t="shared" si="51"/>
        <v>0</v>
      </c>
      <c r="H129" s="18">
        <f t="shared" si="51"/>
        <v>0</v>
      </c>
      <c r="I129" s="18">
        <f t="shared" si="51"/>
        <v>0</v>
      </c>
      <c r="J129" s="18">
        <f t="shared" si="51"/>
        <v>0</v>
      </c>
      <c r="K129" s="18">
        <f t="shared" si="51"/>
        <v>0</v>
      </c>
      <c r="L129" s="18">
        <f t="shared" si="51"/>
        <v>0</v>
      </c>
      <c r="M129" s="18">
        <f t="shared" si="51"/>
        <v>0</v>
      </c>
      <c r="N129" s="18">
        <f t="shared" si="51"/>
        <v>0</v>
      </c>
      <c r="O129" s="19" t="s">
        <v>136</v>
      </c>
      <c r="P129" s="9"/>
      <c r="Q129" s="9"/>
      <c r="R129" s="9"/>
      <c r="S129" s="9"/>
    </row>
    <row r="130" spans="1:19" s="3" customFormat="1">
      <c r="A130" s="60">
        <v>98</v>
      </c>
      <c r="B130" s="11" t="s">
        <v>12</v>
      </c>
      <c r="C130" s="18">
        <f t="shared" si="50"/>
        <v>1074.4000000000001</v>
      </c>
      <c r="D130" s="18">
        <v>700</v>
      </c>
      <c r="E130" s="18">
        <v>374.4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 t="s">
        <v>90</v>
      </c>
      <c r="Q130" s="9"/>
      <c r="R130" s="9"/>
      <c r="S130" s="9"/>
    </row>
    <row r="131" spans="1:19" s="3" customFormat="1">
      <c r="A131" s="60">
        <v>99</v>
      </c>
      <c r="B131" s="11" t="s">
        <v>13</v>
      </c>
      <c r="C131" s="18">
        <f t="shared" si="50"/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>
      <c r="A132" s="60">
        <v>100</v>
      </c>
      <c r="B132" s="11" t="s">
        <v>14</v>
      </c>
      <c r="C132" s="18">
        <f t="shared" si="50"/>
        <v>6727.7999999999993</v>
      </c>
      <c r="D132" s="18">
        <v>1509.1</v>
      </c>
      <c r="E132" s="18">
        <v>5218.7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6"/>
      <c r="P132" s="9"/>
      <c r="Q132" s="9"/>
      <c r="R132" s="9"/>
      <c r="S132" s="9"/>
    </row>
    <row r="133" spans="1:19" s="3" customFormat="1" ht="60">
      <c r="A133" s="60">
        <v>101</v>
      </c>
      <c r="B133" s="11" t="s">
        <v>42</v>
      </c>
      <c r="C133" s="18">
        <f t="shared" si="50"/>
        <v>0</v>
      </c>
      <c r="D133" s="18">
        <f t="shared" ref="D133:N133" si="52">SUM(D134:D136)</f>
        <v>0</v>
      </c>
      <c r="E133" s="18">
        <f t="shared" si="52"/>
        <v>0</v>
      </c>
      <c r="F133" s="18">
        <f t="shared" si="52"/>
        <v>0</v>
      </c>
      <c r="G133" s="18">
        <f t="shared" si="52"/>
        <v>0</v>
      </c>
      <c r="H133" s="18">
        <f t="shared" si="52"/>
        <v>0</v>
      </c>
      <c r="I133" s="18">
        <f t="shared" si="52"/>
        <v>0</v>
      </c>
      <c r="J133" s="18">
        <f t="shared" si="52"/>
        <v>0</v>
      </c>
      <c r="K133" s="18">
        <f t="shared" si="52"/>
        <v>0</v>
      </c>
      <c r="L133" s="18">
        <f t="shared" si="52"/>
        <v>0</v>
      </c>
      <c r="M133" s="18">
        <f t="shared" si="52"/>
        <v>0</v>
      </c>
      <c r="N133" s="18">
        <f t="shared" si="52"/>
        <v>0</v>
      </c>
      <c r="O133" s="19" t="s">
        <v>135</v>
      </c>
      <c r="P133" s="9"/>
      <c r="Q133" s="9"/>
      <c r="R133" s="9"/>
      <c r="S133" s="9"/>
    </row>
    <row r="134" spans="1:19" s="3" customFormat="1">
      <c r="A134" s="60">
        <v>102</v>
      </c>
      <c r="B134" s="11" t="s">
        <v>12</v>
      </c>
      <c r="C134" s="18">
        <f t="shared" si="50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60">
        <v>103</v>
      </c>
      <c r="B135" s="11" t="s">
        <v>13</v>
      </c>
      <c r="C135" s="18">
        <f t="shared" si="50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>
      <c r="A136" s="60">
        <v>104</v>
      </c>
      <c r="B136" s="11" t="s">
        <v>14</v>
      </c>
      <c r="C136" s="18">
        <f t="shared" si="50"/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6"/>
      <c r="P136" s="9"/>
      <c r="Q136" s="9"/>
      <c r="R136" s="9"/>
      <c r="S136" s="9"/>
    </row>
    <row r="137" spans="1:19" s="3" customFormat="1" ht="90">
      <c r="A137" s="60">
        <v>105</v>
      </c>
      <c r="B137" s="11" t="s">
        <v>43</v>
      </c>
      <c r="C137" s="18">
        <f t="shared" si="50"/>
        <v>0</v>
      </c>
      <c r="D137" s="18">
        <f t="shared" ref="D137:N137" si="53">SUM(D138:D140)</f>
        <v>0</v>
      </c>
      <c r="E137" s="18">
        <f t="shared" si="53"/>
        <v>0</v>
      </c>
      <c r="F137" s="18">
        <f t="shared" si="53"/>
        <v>0</v>
      </c>
      <c r="G137" s="18">
        <f t="shared" si="53"/>
        <v>0</v>
      </c>
      <c r="H137" s="18">
        <f t="shared" si="53"/>
        <v>0</v>
      </c>
      <c r="I137" s="18">
        <f t="shared" si="53"/>
        <v>0</v>
      </c>
      <c r="J137" s="18">
        <f t="shared" si="53"/>
        <v>0</v>
      </c>
      <c r="K137" s="18">
        <f t="shared" si="53"/>
        <v>0</v>
      </c>
      <c r="L137" s="18">
        <f t="shared" si="53"/>
        <v>0</v>
      </c>
      <c r="M137" s="18">
        <f t="shared" si="53"/>
        <v>0</v>
      </c>
      <c r="N137" s="18">
        <f t="shared" si="53"/>
        <v>0</v>
      </c>
      <c r="O137" s="11" t="s">
        <v>108</v>
      </c>
      <c r="P137" s="9"/>
      <c r="Q137" s="9"/>
      <c r="R137" s="9"/>
      <c r="S137" s="9"/>
    </row>
    <row r="138" spans="1:19" s="3" customFormat="1">
      <c r="A138" s="60">
        <v>106</v>
      </c>
      <c r="B138" s="11" t="s">
        <v>12</v>
      </c>
      <c r="C138" s="18">
        <f t="shared" si="50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60">
        <v>107</v>
      </c>
      <c r="B139" s="11" t="s">
        <v>13</v>
      </c>
      <c r="C139" s="18">
        <f t="shared" si="50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>
      <c r="A140" s="60">
        <v>108</v>
      </c>
      <c r="B140" s="11" t="s">
        <v>14</v>
      </c>
      <c r="C140" s="18">
        <f t="shared" si="50"/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6"/>
      <c r="P140" s="9"/>
      <c r="Q140" s="9"/>
      <c r="R140" s="9"/>
      <c r="S140" s="9"/>
    </row>
    <row r="141" spans="1:19" s="3" customFormat="1" ht="75">
      <c r="A141" s="60">
        <v>109</v>
      </c>
      <c r="B141" s="11" t="s">
        <v>44</v>
      </c>
      <c r="C141" s="18">
        <f t="shared" si="50"/>
        <v>11531.1</v>
      </c>
      <c r="D141" s="18">
        <f t="shared" ref="D141:N141" si="54">SUM(D142:D144)</f>
        <v>0</v>
      </c>
      <c r="E141" s="18">
        <f t="shared" si="54"/>
        <v>0</v>
      </c>
      <c r="F141" s="18">
        <f t="shared" si="54"/>
        <v>11531.1</v>
      </c>
      <c r="G141" s="18">
        <f t="shared" si="54"/>
        <v>0</v>
      </c>
      <c r="H141" s="18">
        <f t="shared" si="54"/>
        <v>0</v>
      </c>
      <c r="I141" s="18">
        <f t="shared" si="54"/>
        <v>0</v>
      </c>
      <c r="J141" s="18">
        <f t="shared" si="54"/>
        <v>0</v>
      </c>
      <c r="K141" s="18">
        <f t="shared" si="54"/>
        <v>0</v>
      </c>
      <c r="L141" s="18">
        <f t="shared" si="54"/>
        <v>0</v>
      </c>
      <c r="M141" s="18">
        <f t="shared" si="54"/>
        <v>0</v>
      </c>
      <c r="N141" s="18">
        <f t="shared" si="54"/>
        <v>0</v>
      </c>
      <c r="O141" s="11" t="s">
        <v>109</v>
      </c>
      <c r="P141" s="9"/>
      <c r="Q141" s="9"/>
      <c r="R141" s="9"/>
      <c r="S141" s="9"/>
    </row>
    <row r="142" spans="1:19" s="3" customFormat="1">
      <c r="A142" s="60">
        <v>110</v>
      </c>
      <c r="B142" s="11" t="s">
        <v>12</v>
      </c>
      <c r="C142" s="18">
        <f t="shared" si="50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60">
        <v>111</v>
      </c>
      <c r="B143" s="11" t="s">
        <v>13</v>
      </c>
      <c r="C143" s="18">
        <f t="shared" si="50"/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>
      <c r="A144" s="60">
        <v>112</v>
      </c>
      <c r="B144" s="11" t="s">
        <v>14</v>
      </c>
      <c r="C144" s="18">
        <f t="shared" si="50"/>
        <v>11531.1</v>
      </c>
      <c r="D144" s="18">
        <v>0</v>
      </c>
      <c r="E144" s="18">
        <v>0</v>
      </c>
      <c r="F144" s="18">
        <v>11531.1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6"/>
      <c r="P144" s="9"/>
      <c r="Q144" s="9"/>
      <c r="R144" s="9"/>
      <c r="S144" s="9"/>
    </row>
    <row r="145" spans="1:19" s="3" customFormat="1" ht="90">
      <c r="A145" s="60">
        <v>113</v>
      </c>
      <c r="B145" s="11" t="s">
        <v>49</v>
      </c>
      <c r="C145" s="18">
        <f t="shared" si="50"/>
        <v>0</v>
      </c>
      <c r="D145" s="18">
        <f t="shared" ref="D145:N145" si="55">SUM(D146:D148)</f>
        <v>0</v>
      </c>
      <c r="E145" s="18">
        <f t="shared" si="55"/>
        <v>0</v>
      </c>
      <c r="F145" s="18">
        <f t="shared" si="55"/>
        <v>0</v>
      </c>
      <c r="G145" s="18">
        <f t="shared" si="55"/>
        <v>0</v>
      </c>
      <c r="H145" s="18">
        <f t="shared" si="55"/>
        <v>0</v>
      </c>
      <c r="I145" s="18">
        <f t="shared" si="55"/>
        <v>0</v>
      </c>
      <c r="J145" s="18">
        <f t="shared" si="55"/>
        <v>0</v>
      </c>
      <c r="K145" s="18">
        <f t="shared" si="55"/>
        <v>0</v>
      </c>
      <c r="L145" s="18">
        <f t="shared" si="55"/>
        <v>0</v>
      </c>
      <c r="M145" s="18">
        <f t="shared" si="55"/>
        <v>0</v>
      </c>
      <c r="N145" s="18">
        <f t="shared" si="55"/>
        <v>0</v>
      </c>
      <c r="O145" s="16"/>
      <c r="P145" s="9"/>
      <c r="Q145" s="9"/>
      <c r="R145" s="9"/>
      <c r="S145" s="9"/>
    </row>
    <row r="146" spans="1:19" s="3" customFormat="1">
      <c r="A146" s="60">
        <v>114</v>
      </c>
      <c r="B146" s="11" t="s">
        <v>12</v>
      </c>
      <c r="C146" s="18">
        <f t="shared" si="50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60">
        <v>115</v>
      </c>
      <c r="B147" s="11" t="s">
        <v>13</v>
      </c>
      <c r="C147" s="18">
        <f t="shared" si="50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>
      <c r="A148" s="60">
        <v>116</v>
      </c>
      <c r="B148" s="11" t="s">
        <v>14</v>
      </c>
      <c r="C148" s="18">
        <f t="shared" si="50"/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6"/>
      <c r="P148" s="9"/>
      <c r="Q148" s="9"/>
      <c r="R148" s="9"/>
      <c r="S148" s="9"/>
    </row>
    <row r="149" spans="1:19" s="3" customFormat="1" ht="59.25" customHeight="1">
      <c r="A149" s="60">
        <v>117</v>
      </c>
      <c r="B149" s="11" t="s">
        <v>100</v>
      </c>
      <c r="C149" s="18">
        <f t="shared" si="50"/>
        <v>0</v>
      </c>
      <c r="D149" s="18">
        <f t="shared" ref="D149:N149" si="56">SUM(D150:D152)</f>
        <v>0</v>
      </c>
      <c r="E149" s="18">
        <f t="shared" si="56"/>
        <v>0</v>
      </c>
      <c r="F149" s="18">
        <f t="shared" si="56"/>
        <v>0</v>
      </c>
      <c r="G149" s="18">
        <f t="shared" si="56"/>
        <v>0</v>
      </c>
      <c r="H149" s="18">
        <f t="shared" si="56"/>
        <v>0</v>
      </c>
      <c r="I149" s="18">
        <f t="shared" si="56"/>
        <v>0</v>
      </c>
      <c r="J149" s="18">
        <f t="shared" si="56"/>
        <v>0</v>
      </c>
      <c r="K149" s="18">
        <f t="shared" si="56"/>
        <v>0</v>
      </c>
      <c r="L149" s="18">
        <f t="shared" si="56"/>
        <v>0</v>
      </c>
      <c r="M149" s="18">
        <f t="shared" si="56"/>
        <v>0</v>
      </c>
      <c r="N149" s="18">
        <f t="shared" si="56"/>
        <v>0</v>
      </c>
      <c r="O149" s="11" t="s">
        <v>121</v>
      </c>
      <c r="P149" s="9"/>
      <c r="Q149" s="9"/>
      <c r="R149" s="9"/>
      <c r="S149" s="9"/>
    </row>
    <row r="150" spans="1:19" s="3" customFormat="1">
      <c r="A150" s="60">
        <v>118</v>
      </c>
      <c r="B150" s="11" t="s">
        <v>12</v>
      </c>
      <c r="C150" s="18">
        <f t="shared" si="50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60">
        <v>119</v>
      </c>
      <c r="B151" s="11" t="s">
        <v>13</v>
      </c>
      <c r="C151" s="18">
        <f t="shared" si="50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>
      <c r="A152" s="60">
        <v>120</v>
      </c>
      <c r="B152" s="11" t="s">
        <v>14</v>
      </c>
      <c r="C152" s="18">
        <f t="shared" si="50"/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6"/>
      <c r="P152" s="9"/>
      <c r="Q152" s="9"/>
      <c r="R152" s="9"/>
      <c r="S152" s="9"/>
    </row>
    <row r="153" spans="1:19" s="3" customFormat="1" ht="105">
      <c r="A153" s="60">
        <v>121</v>
      </c>
      <c r="B153" s="11" t="s">
        <v>99</v>
      </c>
      <c r="C153" s="18">
        <f t="shared" si="50"/>
        <v>1314.4</v>
      </c>
      <c r="D153" s="18">
        <f t="shared" ref="D153:N153" si="57">SUM(D154:D156)</f>
        <v>0</v>
      </c>
      <c r="E153" s="18">
        <f t="shared" si="57"/>
        <v>0</v>
      </c>
      <c r="F153" s="18">
        <f t="shared" si="57"/>
        <v>1314.4</v>
      </c>
      <c r="G153" s="18">
        <f t="shared" si="57"/>
        <v>0</v>
      </c>
      <c r="H153" s="18">
        <f t="shared" si="57"/>
        <v>0</v>
      </c>
      <c r="I153" s="18">
        <f t="shared" si="57"/>
        <v>0</v>
      </c>
      <c r="J153" s="18">
        <f t="shared" si="57"/>
        <v>0</v>
      </c>
      <c r="K153" s="18">
        <f t="shared" si="57"/>
        <v>0</v>
      </c>
      <c r="L153" s="18">
        <f t="shared" si="57"/>
        <v>0</v>
      </c>
      <c r="M153" s="18">
        <f t="shared" si="57"/>
        <v>0</v>
      </c>
      <c r="N153" s="18">
        <f t="shared" si="57"/>
        <v>0</v>
      </c>
      <c r="O153" s="11" t="s">
        <v>110</v>
      </c>
      <c r="P153" s="9"/>
      <c r="Q153" s="9"/>
      <c r="R153" s="9"/>
      <c r="S153" s="9"/>
    </row>
    <row r="154" spans="1:19" s="3" customFormat="1">
      <c r="A154" s="60">
        <v>122</v>
      </c>
      <c r="B154" s="11" t="s">
        <v>12</v>
      </c>
      <c r="C154" s="18">
        <f t="shared" si="50"/>
        <v>1314.4</v>
      </c>
      <c r="D154" s="18">
        <v>0</v>
      </c>
      <c r="E154" s="18">
        <v>0</v>
      </c>
      <c r="F154" s="18">
        <v>1314.4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60">
        <v>123</v>
      </c>
      <c r="B155" s="11" t="s">
        <v>13</v>
      </c>
      <c r="C155" s="18">
        <f t="shared" si="50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>
      <c r="A156" s="60">
        <v>124</v>
      </c>
      <c r="B156" s="11" t="s">
        <v>14</v>
      </c>
      <c r="C156" s="18">
        <f t="shared" si="50"/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6"/>
      <c r="P156" s="9"/>
      <c r="Q156" s="9"/>
      <c r="R156" s="9"/>
      <c r="S156" s="9"/>
    </row>
    <row r="157" spans="1:19" s="3" customFormat="1" ht="60">
      <c r="A157" s="60" t="s">
        <v>157</v>
      </c>
      <c r="B157" s="11" t="s">
        <v>98</v>
      </c>
      <c r="C157" s="18">
        <f t="shared" si="50"/>
        <v>1189.7</v>
      </c>
      <c r="D157" s="18">
        <f t="shared" ref="D157:N157" si="58">SUM(D158:D160)</f>
        <v>0</v>
      </c>
      <c r="E157" s="18">
        <f t="shared" si="58"/>
        <v>0</v>
      </c>
      <c r="F157" s="18">
        <f t="shared" si="58"/>
        <v>0</v>
      </c>
      <c r="G157" s="18">
        <f t="shared" si="58"/>
        <v>434.2</v>
      </c>
      <c r="H157" s="18">
        <f t="shared" si="58"/>
        <v>523.29999999999995</v>
      </c>
      <c r="I157" s="42">
        <f t="shared" si="58"/>
        <v>232.2</v>
      </c>
      <c r="J157" s="18">
        <f t="shared" si="58"/>
        <v>0</v>
      </c>
      <c r="K157" s="18">
        <f t="shared" si="58"/>
        <v>0</v>
      </c>
      <c r="L157" s="18">
        <f t="shared" si="58"/>
        <v>0</v>
      </c>
      <c r="M157" s="18">
        <f t="shared" si="58"/>
        <v>0</v>
      </c>
      <c r="N157" s="18">
        <f t="shared" si="58"/>
        <v>0</v>
      </c>
      <c r="O157" s="11" t="s">
        <v>197</v>
      </c>
      <c r="P157" s="9"/>
      <c r="Q157" s="9"/>
      <c r="R157" s="9"/>
      <c r="S157" s="9"/>
    </row>
    <row r="158" spans="1:19" s="3" customFormat="1">
      <c r="A158" s="60" t="s">
        <v>158</v>
      </c>
      <c r="B158" s="11" t="s">
        <v>12</v>
      </c>
      <c r="C158" s="18">
        <f t="shared" si="50"/>
        <v>1189.7</v>
      </c>
      <c r="D158" s="18">
        <v>0</v>
      </c>
      <c r="E158" s="18">
        <v>0</v>
      </c>
      <c r="F158" s="18">
        <v>0</v>
      </c>
      <c r="G158" s="18">
        <v>434.2</v>
      </c>
      <c r="H158" s="18">
        <v>523.29999999999995</v>
      </c>
      <c r="I158" s="42">
        <v>232.2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60" t="s">
        <v>159</v>
      </c>
      <c r="B159" s="11" t="s">
        <v>13</v>
      </c>
      <c r="C159" s="18">
        <f t="shared" si="50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3" customFormat="1">
      <c r="A160" s="60" t="s">
        <v>160</v>
      </c>
      <c r="B160" s="11" t="s">
        <v>14</v>
      </c>
      <c r="C160" s="18">
        <f t="shared" si="50"/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6"/>
      <c r="P160" s="9"/>
      <c r="Q160" s="9"/>
      <c r="R160" s="9"/>
      <c r="S160" s="9"/>
    </row>
    <row r="161" spans="1:19" s="7" customFormat="1" ht="107.25" customHeight="1">
      <c r="A161" s="60">
        <v>125</v>
      </c>
      <c r="B161" s="11" t="s">
        <v>50</v>
      </c>
      <c r="C161" s="18">
        <f t="shared" si="50"/>
        <v>0</v>
      </c>
      <c r="D161" s="18">
        <f t="shared" ref="D161:F161" si="59">SUM(D162:D164)</f>
        <v>0</v>
      </c>
      <c r="E161" s="18">
        <f t="shared" si="59"/>
        <v>0</v>
      </c>
      <c r="F161" s="18">
        <f t="shared" si="59"/>
        <v>0</v>
      </c>
      <c r="G161" s="18">
        <f>SUM(G162:G164)</f>
        <v>0</v>
      </c>
      <c r="H161" s="18">
        <f t="shared" ref="H161:N161" si="60">SUM(H162:H164)</f>
        <v>0</v>
      </c>
      <c r="I161" s="18">
        <f t="shared" si="60"/>
        <v>0</v>
      </c>
      <c r="J161" s="18">
        <f t="shared" si="60"/>
        <v>0</v>
      </c>
      <c r="K161" s="18">
        <f t="shared" si="60"/>
        <v>0</v>
      </c>
      <c r="L161" s="18">
        <f t="shared" si="60"/>
        <v>0</v>
      </c>
      <c r="M161" s="18">
        <f t="shared" si="60"/>
        <v>0</v>
      </c>
      <c r="N161" s="18">
        <f t="shared" si="60"/>
        <v>0</v>
      </c>
      <c r="O161" s="11" t="s">
        <v>111</v>
      </c>
      <c r="P161" s="9"/>
      <c r="Q161" s="9"/>
      <c r="R161" s="9"/>
      <c r="S161" s="9"/>
    </row>
    <row r="162" spans="1:19" s="7" customFormat="1">
      <c r="A162" s="60">
        <v>126</v>
      </c>
      <c r="B162" s="11" t="s">
        <v>12</v>
      </c>
      <c r="C162" s="18">
        <f t="shared" si="50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60">
        <v>127</v>
      </c>
      <c r="B163" s="11" t="s">
        <v>13</v>
      </c>
      <c r="C163" s="18">
        <f t="shared" si="50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>
      <c r="A164" s="60">
        <v>128</v>
      </c>
      <c r="B164" s="11" t="s">
        <v>14</v>
      </c>
      <c r="C164" s="18">
        <f t="shared" si="50"/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6"/>
      <c r="P164" s="9"/>
      <c r="Q164" s="9"/>
      <c r="R164" s="9"/>
      <c r="S164" s="9"/>
    </row>
    <row r="165" spans="1:19" s="7" customFormat="1" ht="60">
      <c r="A165" s="60">
        <v>129</v>
      </c>
      <c r="B165" s="11" t="s">
        <v>51</v>
      </c>
      <c r="C165" s="18">
        <f t="shared" si="50"/>
        <v>0</v>
      </c>
      <c r="D165" s="18">
        <f t="shared" ref="D165:N165" si="61">SUM(D166:D168)</f>
        <v>0</v>
      </c>
      <c r="E165" s="18">
        <f t="shared" si="61"/>
        <v>0</v>
      </c>
      <c r="F165" s="18">
        <f t="shared" si="61"/>
        <v>0</v>
      </c>
      <c r="G165" s="18">
        <f t="shared" si="61"/>
        <v>0</v>
      </c>
      <c r="H165" s="18">
        <f t="shared" si="61"/>
        <v>0</v>
      </c>
      <c r="I165" s="18">
        <f t="shared" si="61"/>
        <v>0</v>
      </c>
      <c r="J165" s="18">
        <f t="shared" si="61"/>
        <v>0</v>
      </c>
      <c r="K165" s="18">
        <f t="shared" si="61"/>
        <v>0</v>
      </c>
      <c r="L165" s="18">
        <f t="shared" si="61"/>
        <v>0</v>
      </c>
      <c r="M165" s="18">
        <f t="shared" si="61"/>
        <v>0</v>
      </c>
      <c r="N165" s="18">
        <f t="shared" si="61"/>
        <v>0</v>
      </c>
      <c r="O165" s="11" t="s">
        <v>111</v>
      </c>
      <c r="P165" s="9"/>
      <c r="Q165" s="9"/>
      <c r="R165" s="9"/>
      <c r="S165" s="9"/>
    </row>
    <row r="166" spans="1:19" s="7" customFormat="1">
      <c r="A166" s="60">
        <v>130</v>
      </c>
      <c r="B166" s="11" t="s">
        <v>12</v>
      </c>
      <c r="C166" s="18">
        <f t="shared" si="50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60">
        <v>131</v>
      </c>
      <c r="B167" s="11" t="s">
        <v>13</v>
      </c>
      <c r="C167" s="18">
        <f t="shared" si="50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>
      <c r="A168" s="60">
        <v>132</v>
      </c>
      <c r="B168" s="11" t="s">
        <v>14</v>
      </c>
      <c r="C168" s="18">
        <f t="shared" si="50"/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6"/>
      <c r="P168" s="9"/>
      <c r="Q168" s="9"/>
      <c r="R168" s="9"/>
      <c r="S168" s="9"/>
    </row>
    <row r="169" spans="1:19" s="7" customFormat="1" ht="75" customHeight="1">
      <c r="A169" s="60">
        <v>133</v>
      </c>
      <c r="B169" s="11" t="s">
        <v>52</v>
      </c>
      <c r="C169" s="18">
        <f t="shared" si="50"/>
        <v>0</v>
      </c>
      <c r="D169" s="18">
        <f t="shared" ref="D169:N169" si="62">SUM(D170:D172)</f>
        <v>0</v>
      </c>
      <c r="E169" s="18">
        <f t="shared" si="62"/>
        <v>0</v>
      </c>
      <c r="F169" s="18">
        <f t="shared" si="62"/>
        <v>0</v>
      </c>
      <c r="G169" s="18">
        <f t="shared" si="62"/>
        <v>0</v>
      </c>
      <c r="H169" s="18">
        <f t="shared" si="62"/>
        <v>0</v>
      </c>
      <c r="I169" s="18">
        <f t="shared" si="62"/>
        <v>0</v>
      </c>
      <c r="J169" s="18">
        <f t="shared" si="62"/>
        <v>0</v>
      </c>
      <c r="K169" s="18">
        <f t="shared" si="62"/>
        <v>0</v>
      </c>
      <c r="L169" s="18">
        <f t="shared" si="62"/>
        <v>0</v>
      </c>
      <c r="M169" s="18">
        <f t="shared" si="62"/>
        <v>0</v>
      </c>
      <c r="N169" s="18">
        <f t="shared" si="62"/>
        <v>0</v>
      </c>
      <c r="O169" s="11" t="s">
        <v>111</v>
      </c>
      <c r="P169" s="9"/>
      <c r="Q169" s="9"/>
      <c r="R169" s="9"/>
      <c r="S169" s="9"/>
    </row>
    <row r="170" spans="1:19" s="7" customFormat="1">
      <c r="A170" s="60">
        <v>134</v>
      </c>
      <c r="B170" s="11" t="s">
        <v>12</v>
      </c>
      <c r="C170" s="18">
        <f t="shared" si="50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60">
        <v>135</v>
      </c>
      <c r="B171" s="11" t="s">
        <v>13</v>
      </c>
      <c r="C171" s="18">
        <f t="shared" si="50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>
      <c r="A172" s="60">
        <v>136</v>
      </c>
      <c r="B172" s="11" t="s">
        <v>14</v>
      </c>
      <c r="C172" s="18">
        <f t="shared" si="50"/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6"/>
      <c r="P172" s="9"/>
      <c r="Q172" s="9"/>
      <c r="R172" s="9"/>
      <c r="S172" s="9"/>
    </row>
    <row r="173" spans="1:19" s="7" customFormat="1" ht="135">
      <c r="A173" s="60">
        <v>137</v>
      </c>
      <c r="B173" s="11" t="s">
        <v>53</v>
      </c>
      <c r="C173" s="17">
        <f t="shared" si="50"/>
        <v>0</v>
      </c>
      <c r="D173" s="17">
        <f>SUM(D174:D176)</f>
        <v>0</v>
      </c>
      <c r="E173" s="17">
        <f t="shared" ref="E173:N173" si="63">SUM(E174:E176)</f>
        <v>0</v>
      </c>
      <c r="F173" s="17">
        <f t="shared" si="63"/>
        <v>0</v>
      </c>
      <c r="G173" s="17">
        <f t="shared" si="63"/>
        <v>0</v>
      </c>
      <c r="H173" s="17">
        <f t="shared" si="63"/>
        <v>0</v>
      </c>
      <c r="I173" s="17">
        <f t="shared" si="63"/>
        <v>0</v>
      </c>
      <c r="J173" s="17">
        <f t="shared" si="63"/>
        <v>0</v>
      </c>
      <c r="K173" s="17">
        <f t="shared" si="63"/>
        <v>0</v>
      </c>
      <c r="L173" s="17">
        <f t="shared" si="63"/>
        <v>0</v>
      </c>
      <c r="M173" s="17">
        <f t="shared" si="63"/>
        <v>0</v>
      </c>
      <c r="N173" s="17">
        <f t="shared" si="63"/>
        <v>0</v>
      </c>
      <c r="O173" s="11" t="s">
        <v>134</v>
      </c>
      <c r="P173" s="9"/>
      <c r="Q173" s="9"/>
      <c r="R173" s="9"/>
      <c r="S173" s="9"/>
    </row>
    <row r="174" spans="1:19" s="7" customFormat="1">
      <c r="A174" s="60">
        <v>138</v>
      </c>
      <c r="B174" s="11" t="s">
        <v>12</v>
      </c>
      <c r="C174" s="17">
        <f t="shared" si="50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60">
        <v>139</v>
      </c>
      <c r="B175" s="11" t="s">
        <v>13</v>
      </c>
      <c r="C175" s="17">
        <f t="shared" si="50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>
      <c r="A176" s="60">
        <v>140</v>
      </c>
      <c r="B176" s="11" t="s">
        <v>14</v>
      </c>
      <c r="C176" s="17">
        <f t="shared" si="50"/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6"/>
      <c r="P176" s="9"/>
      <c r="Q176" s="9"/>
      <c r="R176" s="9"/>
      <c r="S176" s="9"/>
    </row>
    <row r="177" spans="1:19" s="7" customFormat="1" ht="60">
      <c r="A177" s="60" t="s">
        <v>221</v>
      </c>
      <c r="B177" s="11" t="s">
        <v>225</v>
      </c>
      <c r="C177" s="17">
        <f t="shared" si="50"/>
        <v>6881.7</v>
      </c>
      <c r="D177" s="17">
        <f>SUM(D178:D180)</f>
        <v>0</v>
      </c>
      <c r="E177" s="17">
        <f t="shared" ref="E177:N177" si="64">SUM(E178:E180)</f>
        <v>0</v>
      </c>
      <c r="F177" s="17">
        <f t="shared" si="64"/>
        <v>0</v>
      </c>
      <c r="G177" s="17">
        <f t="shared" si="64"/>
        <v>0</v>
      </c>
      <c r="H177" s="17">
        <f t="shared" si="64"/>
        <v>0</v>
      </c>
      <c r="I177" s="17">
        <f t="shared" si="64"/>
        <v>6881.7</v>
      </c>
      <c r="J177" s="17">
        <f t="shared" si="64"/>
        <v>0</v>
      </c>
      <c r="K177" s="17">
        <f t="shared" si="64"/>
        <v>0</v>
      </c>
      <c r="L177" s="17">
        <f t="shared" si="64"/>
        <v>0</v>
      </c>
      <c r="M177" s="17">
        <f t="shared" si="64"/>
        <v>0</v>
      </c>
      <c r="N177" s="17">
        <f t="shared" si="64"/>
        <v>0</v>
      </c>
      <c r="O177" s="16"/>
      <c r="P177" s="9"/>
      <c r="Q177" s="9"/>
      <c r="R177" s="9"/>
      <c r="S177" s="9"/>
    </row>
    <row r="178" spans="1:19" s="7" customFormat="1">
      <c r="A178" s="60" t="s">
        <v>222</v>
      </c>
      <c r="B178" s="11" t="s">
        <v>12</v>
      </c>
      <c r="C178" s="17">
        <f t="shared" si="50"/>
        <v>6881.7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6881.7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60" t="s">
        <v>223</v>
      </c>
      <c r="B179" s="11" t="s">
        <v>13</v>
      </c>
      <c r="C179" s="17">
        <f t="shared" si="50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>
      <c r="A180" s="60" t="s">
        <v>224</v>
      </c>
      <c r="B180" s="11" t="s">
        <v>14</v>
      </c>
      <c r="C180" s="17">
        <f t="shared" si="50"/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6"/>
      <c r="P180" s="9"/>
      <c r="Q180" s="9"/>
      <c r="R180" s="9"/>
      <c r="S180" s="9"/>
    </row>
    <row r="181" spans="1:19" s="7" customFormat="1" ht="75">
      <c r="A181" s="60" t="s">
        <v>221</v>
      </c>
      <c r="B181" s="11" t="s">
        <v>249</v>
      </c>
      <c r="C181" s="17">
        <f t="shared" si="50"/>
        <v>262</v>
      </c>
      <c r="D181" s="17">
        <f>SUM(D182:D184)</f>
        <v>0</v>
      </c>
      <c r="E181" s="17">
        <f>SUM(E182:E184)</f>
        <v>0</v>
      </c>
      <c r="F181" s="17">
        <f>SUM(F182:F184)</f>
        <v>0</v>
      </c>
      <c r="G181" s="17">
        <f t="shared" ref="G181:N181" si="65">SUM(G182:G184)</f>
        <v>0</v>
      </c>
      <c r="H181" s="17">
        <f t="shared" si="65"/>
        <v>0</v>
      </c>
      <c r="I181" s="17">
        <f t="shared" si="65"/>
        <v>262</v>
      </c>
      <c r="J181" s="17">
        <f t="shared" si="65"/>
        <v>0</v>
      </c>
      <c r="K181" s="17">
        <f t="shared" si="65"/>
        <v>0</v>
      </c>
      <c r="L181" s="17">
        <f t="shared" si="65"/>
        <v>0</v>
      </c>
      <c r="M181" s="17">
        <f t="shared" si="65"/>
        <v>0</v>
      </c>
      <c r="N181" s="17">
        <f t="shared" si="65"/>
        <v>0</v>
      </c>
      <c r="O181" s="54"/>
      <c r="P181" s="9"/>
      <c r="Q181" s="9"/>
      <c r="R181" s="9"/>
      <c r="S181" s="9"/>
    </row>
    <row r="182" spans="1:19" s="7" customFormat="1">
      <c r="A182" s="60" t="s">
        <v>222</v>
      </c>
      <c r="B182" s="11" t="s">
        <v>12</v>
      </c>
      <c r="C182" s="17">
        <f t="shared" si="50"/>
        <v>262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262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60" t="s">
        <v>223</v>
      </c>
      <c r="B183" s="11" t="s">
        <v>13</v>
      </c>
      <c r="C183" s="17">
        <f t="shared" si="50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>
      <c r="A184" s="60" t="s">
        <v>224</v>
      </c>
      <c r="B184" s="11" t="s">
        <v>14</v>
      </c>
      <c r="C184" s="17">
        <f t="shared" si="50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6"/>
      <c r="P184" s="9"/>
      <c r="Q184" s="9"/>
      <c r="R184" s="9"/>
      <c r="S184" s="9"/>
    </row>
    <row r="185" spans="1:19" s="7" customFormat="1" ht="90">
      <c r="A185" s="60" t="s">
        <v>227</v>
      </c>
      <c r="B185" s="11" t="s">
        <v>248</v>
      </c>
      <c r="C185" s="17">
        <f t="shared" si="50"/>
        <v>2000</v>
      </c>
      <c r="D185" s="17">
        <f>SUM(D186:D188)</f>
        <v>0</v>
      </c>
      <c r="E185" s="17">
        <f>SUM(E186:E188)</f>
        <v>0</v>
      </c>
      <c r="F185" s="17">
        <f>SUM(F186:F188)</f>
        <v>0</v>
      </c>
      <c r="G185" s="17">
        <f t="shared" ref="G185:N185" si="66">SUM(G186:G188)</f>
        <v>0</v>
      </c>
      <c r="H185" s="17">
        <f t="shared" si="66"/>
        <v>0</v>
      </c>
      <c r="I185" s="17">
        <f t="shared" si="66"/>
        <v>2000</v>
      </c>
      <c r="J185" s="17">
        <f t="shared" si="66"/>
        <v>0</v>
      </c>
      <c r="K185" s="17">
        <f t="shared" si="66"/>
        <v>0</v>
      </c>
      <c r="L185" s="17">
        <f t="shared" si="66"/>
        <v>0</v>
      </c>
      <c r="M185" s="17">
        <f t="shared" si="66"/>
        <v>0</v>
      </c>
      <c r="N185" s="17">
        <f t="shared" si="66"/>
        <v>0</v>
      </c>
      <c r="O185" s="16"/>
      <c r="P185" s="9"/>
      <c r="Q185" s="9"/>
      <c r="R185" s="9"/>
      <c r="S185" s="9"/>
    </row>
    <row r="186" spans="1:19" s="7" customFormat="1">
      <c r="A186" s="60" t="s">
        <v>228</v>
      </c>
      <c r="B186" s="11" t="s">
        <v>12</v>
      </c>
      <c r="C186" s="17">
        <f t="shared" si="50"/>
        <v>2000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2000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60" t="s">
        <v>229</v>
      </c>
      <c r="B187" s="11" t="s">
        <v>13</v>
      </c>
      <c r="C187" s="17">
        <f t="shared" si="50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7" customFormat="1">
      <c r="A188" s="60" t="s">
        <v>230</v>
      </c>
      <c r="B188" s="11" t="s">
        <v>14</v>
      </c>
      <c r="C188" s="17">
        <f t="shared" si="50"/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6"/>
      <c r="P188" s="9"/>
      <c r="Q188" s="9"/>
      <c r="R188" s="9"/>
      <c r="S188" s="9"/>
    </row>
    <row r="189" spans="1:19" s="7" customFormat="1" ht="45">
      <c r="A189" s="60" t="s">
        <v>232</v>
      </c>
      <c r="B189" s="11" t="s">
        <v>250</v>
      </c>
      <c r="C189" s="17">
        <f t="shared" si="50"/>
        <v>33.700000000000003</v>
      </c>
      <c r="D189" s="17">
        <f>SUM(D190:D192)</f>
        <v>0</v>
      </c>
      <c r="E189" s="17">
        <f>SUM(E190:E192)</f>
        <v>0</v>
      </c>
      <c r="F189" s="17">
        <f>SUM(F190:F192)</f>
        <v>0</v>
      </c>
      <c r="G189" s="17">
        <f t="shared" ref="G189:N189" si="67">SUM(G190:G192)</f>
        <v>0</v>
      </c>
      <c r="H189" s="17">
        <f t="shared" si="67"/>
        <v>0</v>
      </c>
      <c r="I189" s="17">
        <f t="shared" si="67"/>
        <v>33.700000000000003</v>
      </c>
      <c r="J189" s="17">
        <f t="shared" si="67"/>
        <v>0</v>
      </c>
      <c r="K189" s="17">
        <f t="shared" si="67"/>
        <v>0</v>
      </c>
      <c r="L189" s="17">
        <f t="shared" si="67"/>
        <v>0</v>
      </c>
      <c r="M189" s="17">
        <f t="shared" si="67"/>
        <v>0</v>
      </c>
      <c r="N189" s="17">
        <f t="shared" si="67"/>
        <v>0</v>
      </c>
      <c r="O189" s="54"/>
      <c r="P189" s="9"/>
      <c r="Q189" s="9"/>
      <c r="R189" s="9"/>
      <c r="S189" s="9"/>
    </row>
    <row r="190" spans="1:19" s="7" customFormat="1" ht="30">
      <c r="A190" s="60" t="s">
        <v>233</v>
      </c>
      <c r="B190" s="11" t="s">
        <v>12</v>
      </c>
      <c r="C190" s="17">
        <f t="shared" si="50"/>
        <v>33.700000000000003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33.700000000000003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6"/>
      <c r="P190" s="9"/>
      <c r="Q190" s="9"/>
      <c r="R190" s="9"/>
      <c r="S190" s="9"/>
    </row>
    <row r="191" spans="1:19" s="7" customFormat="1" ht="30">
      <c r="A191" s="60" t="s">
        <v>234</v>
      </c>
      <c r="B191" s="11" t="s">
        <v>13</v>
      </c>
      <c r="C191" s="17">
        <f t="shared" si="50"/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6"/>
      <c r="P191" s="9"/>
      <c r="Q191" s="9"/>
      <c r="R191" s="9"/>
      <c r="S191" s="9"/>
    </row>
    <row r="192" spans="1:19" s="7" customFormat="1" ht="30">
      <c r="A192" s="60" t="s">
        <v>235</v>
      </c>
      <c r="B192" s="11" t="s">
        <v>14</v>
      </c>
      <c r="C192" s="17">
        <f t="shared" si="50"/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6"/>
      <c r="P192" s="9"/>
      <c r="Q192" s="9"/>
      <c r="R192" s="9"/>
      <c r="S192" s="9"/>
    </row>
    <row r="193" spans="1:19" s="4" customFormat="1" ht="15" customHeight="1">
      <c r="A193" s="60">
        <v>141</v>
      </c>
      <c r="B193" s="69" t="s">
        <v>46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8"/>
      <c r="Q193" s="8"/>
      <c r="R193" s="8"/>
      <c r="S193" s="9"/>
    </row>
    <row r="194" spans="1:19" s="4" customFormat="1" ht="31.5" customHeight="1">
      <c r="A194" s="60">
        <v>142</v>
      </c>
      <c r="B194" s="11" t="s">
        <v>72</v>
      </c>
      <c r="C194" s="17">
        <f t="shared" si="50"/>
        <v>356218.4</v>
      </c>
      <c r="D194" s="17">
        <f>SUM(D195:D197)</f>
        <v>34107.1</v>
      </c>
      <c r="E194" s="17">
        <f t="shared" ref="E194:N194" si="68">SUM(E195:E197)</f>
        <v>33793.200000000004</v>
      </c>
      <c r="F194" s="17">
        <f t="shared" si="68"/>
        <v>31007.200000000001</v>
      </c>
      <c r="G194" s="17">
        <f t="shared" si="68"/>
        <v>35395.799999999996</v>
      </c>
      <c r="H194" s="17">
        <f t="shared" si="68"/>
        <v>24499.1</v>
      </c>
      <c r="I194" s="17">
        <f t="shared" si="68"/>
        <v>40224.599999999991</v>
      </c>
      <c r="J194" s="17">
        <f t="shared" si="68"/>
        <v>30510.6</v>
      </c>
      <c r="K194" s="17">
        <f t="shared" si="68"/>
        <v>31670.2</v>
      </c>
      <c r="L194" s="17">
        <f t="shared" si="68"/>
        <v>31670.2</v>
      </c>
      <c r="M194" s="17">
        <f t="shared" si="68"/>
        <v>31670.2</v>
      </c>
      <c r="N194" s="17">
        <f t="shared" si="68"/>
        <v>31670.2</v>
      </c>
      <c r="O194" s="11"/>
      <c r="P194" s="8"/>
      <c r="Q194" s="8"/>
      <c r="R194" s="8"/>
      <c r="S194" s="9"/>
    </row>
    <row r="195" spans="1:19" s="4" customFormat="1">
      <c r="A195" s="60">
        <v>143</v>
      </c>
      <c r="B195" s="11" t="s">
        <v>12</v>
      </c>
      <c r="C195" s="17">
        <f t="shared" si="50"/>
        <v>341819.9</v>
      </c>
      <c r="D195" s="17">
        <f t="shared" ref="D195:N197" si="69">D200+D210</f>
        <v>34107.1</v>
      </c>
      <c r="E195" s="17">
        <f t="shared" si="69"/>
        <v>33230.800000000003</v>
      </c>
      <c r="F195" s="17">
        <f t="shared" si="69"/>
        <v>29420.7</v>
      </c>
      <c r="G195" s="17">
        <f>G200+G210</f>
        <v>33830.1</v>
      </c>
      <c r="H195" s="17">
        <f t="shared" ref="H195:N195" si="70">H200+H210</f>
        <v>22947.3</v>
      </c>
      <c r="I195" s="17">
        <f t="shared" si="70"/>
        <v>38688.999999999993</v>
      </c>
      <c r="J195" s="17">
        <f t="shared" si="70"/>
        <v>28991.3</v>
      </c>
      <c r="K195" s="17">
        <f t="shared" si="70"/>
        <v>30150.9</v>
      </c>
      <c r="L195" s="17">
        <f t="shared" si="70"/>
        <v>30150.9</v>
      </c>
      <c r="M195" s="17">
        <f t="shared" si="70"/>
        <v>30150.9</v>
      </c>
      <c r="N195" s="17">
        <f t="shared" si="70"/>
        <v>30150.9</v>
      </c>
      <c r="O195" s="11"/>
      <c r="P195" s="8"/>
      <c r="Q195" s="8"/>
      <c r="R195" s="8"/>
      <c r="S195" s="9"/>
    </row>
    <row r="196" spans="1:19" s="4" customFormat="1">
      <c r="A196" s="60">
        <v>144</v>
      </c>
      <c r="B196" s="11" t="s">
        <v>13</v>
      </c>
      <c r="C196" s="17">
        <f t="shared" si="50"/>
        <v>14398.499999999996</v>
      </c>
      <c r="D196" s="17">
        <f t="shared" si="69"/>
        <v>0</v>
      </c>
      <c r="E196" s="17">
        <f t="shared" si="69"/>
        <v>562.4</v>
      </c>
      <c r="F196" s="17">
        <f t="shared" si="69"/>
        <v>1586.5</v>
      </c>
      <c r="G196" s="17">
        <f t="shared" si="69"/>
        <v>1565.7</v>
      </c>
      <c r="H196" s="17">
        <f t="shared" si="69"/>
        <v>1551.8</v>
      </c>
      <c r="I196" s="17">
        <f t="shared" si="69"/>
        <v>1535.6</v>
      </c>
      <c r="J196" s="17">
        <f t="shared" si="69"/>
        <v>1519.3</v>
      </c>
      <c r="K196" s="17">
        <f t="shared" si="69"/>
        <v>1519.3</v>
      </c>
      <c r="L196" s="17">
        <f t="shared" si="69"/>
        <v>1519.3</v>
      </c>
      <c r="M196" s="17">
        <f t="shared" si="69"/>
        <v>1519.3</v>
      </c>
      <c r="N196" s="17">
        <f t="shared" si="69"/>
        <v>1519.3</v>
      </c>
      <c r="O196" s="11"/>
      <c r="P196" s="8"/>
      <c r="Q196" s="8"/>
      <c r="R196" s="8"/>
      <c r="S196" s="9"/>
    </row>
    <row r="197" spans="1:19" s="4" customFormat="1">
      <c r="A197" s="60">
        <v>145</v>
      </c>
      <c r="B197" s="11" t="s">
        <v>14</v>
      </c>
      <c r="C197" s="17">
        <f t="shared" si="50"/>
        <v>0</v>
      </c>
      <c r="D197" s="17">
        <f t="shared" si="69"/>
        <v>0</v>
      </c>
      <c r="E197" s="17">
        <f t="shared" si="69"/>
        <v>0</v>
      </c>
      <c r="F197" s="17">
        <f t="shared" si="69"/>
        <v>0</v>
      </c>
      <c r="G197" s="17">
        <f t="shared" si="69"/>
        <v>0</v>
      </c>
      <c r="H197" s="17">
        <f t="shared" si="69"/>
        <v>0</v>
      </c>
      <c r="I197" s="17">
        <f t="shared" si="69"/>
        <v>0</v>
      </c>
      <c r="J197" s="17">
        <f t="shared" si="69"/>
        <v>0</v>
      </c>
      <c r="K197" s="17">
        <f t="shared" si="69"/>
        <v>0</v>
      </c>
      <c r="L197" s="17">
        <f t="shared" si="69"/>
        <v>0</v>
      </c>
      <c r="M197" s="17">
        <f t="shared" si="69"/>
        <v>0</v>
      </c>
      <c r="N197" s="17">
        <f t="shared" si="69"/>
        <v>0</v>
      </c>
      <c r="O197" s="11"/>
      <c r="P197" s="8"/>
      <c r="Q197" s="8"/>
      <c r="R197" s="8"/>
      <c r="S197" s="9"/>
    </row>
    <row r="198" spans="1:19" s="4" customFormat="1">
      <c r="A198" s="60" t="s">
        <v>169</v>
      </c>
      <c r="B198" s="70" t="s">
        <v>17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2"/>
      <c r="P198" s="8"/>
      <c r="Q198" s="8"/>
      <c r="R198" s="8"/>
      <c r="S198" s="9"/>
    </row>
    <row r="199" spans="1:19" s="4" customFormat="1" ht="45">
      <c r="A199" s="60" t="s">
        <v>170</v>
      </c>
      <c r="B199" s="11" t="s">
        <v>20</v>
      </c>
      <c r="C199" s="17">
        <f t="shared" si="50"/>
        <v>0</v>
      </c>
      <c r="D199" s="17">
        <f t="shared" ref="D199:N199" si="71">SUM(D200:D202)</f>
        <v>0</v>
      </c>
      <c r="E199" s="17">
        <f t="shared" si="71"/>
        <v>0</v>
      </c>
      <c r="F199" s="17">
        <f t="shared" si="71"/>
        <v>0</v>
      </c>
      <c r="G199" s="17">
        <f t="shared" si="71"/>
        <v>0</v>
      </c>
      <c r="H199" s="17">
        <f t="shared" si="71"/>
        <v>0</v>
      </c>
      <c r="I199" s="17">
        <f t="shared" si="71"/>
        <v>0</v>
      </c>
      <c r="J199" s="17">
        <f t="shared" si="71"/>
        <v>0</v>
      </c>
      <c r="K199" s="17">
        <f t="shared" si="71"/>
        <v>0</v>
      </c>
      <c r="L199" s="17">
        <f t="shared" si="71"/>
        <v>0</v>
      </c>
      <c r="M199" s="17">
        <f t="shared" si="71"/>
        <v>0</v>
      </c>
      <c r="N199" s="17">
        <f t="shared" si="71"/>
        <v>0</v>
      </c>
      <c r="O199" s="11"/>
      <c r="P199" s="8"/>
      <c r="Q199" s="8"/>
      <c r="R199" s="8"/>
      <c r="S199" s="9"/>
    </row>
    <row r="200" spans="1:19" s="4" customFormat="1">
      <c r="A200" s="60" t="s">
        <v>171</v>
      </c>
      <c r="B200" s="11" t="s">
        <v>12</v>
      </c>
      <c r="C200" s="17">
        <f t="shared" si="50"/>
        <v>0</v>
      </c>
      <c r="D200" s="17">
        <f t="shared" ref="D200:N202" si="72">D205</f>
        <v>0</v>
      </c>
      <c r="E200" s="17">
        <f t="shared" si="72"/>
        <v>0</v>
      </c>
      <c r="F200" s="17">
        <f t="shared" si="72"/>
        <v>0</v>
      </c>
      <c r="G200" s="17">
        <f t="shared" si="72"/>
        <v>0</v>
      </c>
      <c r="H200" s="17">
        <f t="shared" si="72"/>
        <v>0</v>
      </c>
      <c r="I200" s="17">
        <f t="shared" si="72"/>
        <v>0</v>
      </c>
      <c r="J200" s="17">
        <f t="shared" si="72"/>
        <v>0</v>
      </c>
      <c r="K200" s="17">
        <f t="shared" si="72"/>
        <v>0</v>
      </c>
      <c r="L200" s="17">
        <f t="shared" si="72"/>
        <v>0</v>
      </c>
      <c r="M200" s="17">
        <f t="shared" si="72"/>
        <v>0</v>
      </c>
      <c r="N200" s="17">
        <f t="shared" si="72"/>
        <v>0</v>
      </c>
      <c r="O200" s="11"/>
      <c r="P200" s="8"/>
      <c r="Q200" s="8"/>
      <c r="R200" s="8"/>
      <c r="S200" s="9"/>
    </row>
    <row r="201" spans="1:19" s="4" customFormat="1">
      <c r="A201" s="60" t="s">
        <v>172</v>
      </c>
      <c r="B201" s="11" t="s">
        <v>13</v>
      </c>
      <c r="C201" s="17">
        <f t="shared" si="50"/>
        <v>0</v>
      </c>
      <c r="D201" s="17">
        <f>D206</f>
        <v>0</v>
      </c>
      <c r="E201" s="17">
        <f t="shared" si="72"/>
        <v>0</v>
      </c>
      <c r="F201" s="17">
        <f t="shared" si="72"/>
        <v>0</v>
      </c>
      <c r="G201" s="17">
        <f t="shared" si="72"/>
        <v>0</v>
      </c>
      <c r="H201" s="17">
        <f t="shared" si="72"/>
        <v>0</v>
      </c>
      <c r="I201" s="17">
        <f t="shared" si="72"/>
        <v>0</v>
      </c>
      <c r="J201" s="17">
        <f t="shared" si="72"/>
        <v>0</v>
      </c>
      <c r="K201" s="17">
        <f t="shared" si="72"/>
        <v>0</v>
      </c>
      <c r="L201" s="17">
        <f t="shared" si="72"/>
        <v>0</v>
      </c>
      <c r="M201" s="17">
        <f t="shared" si="72"/>
        <v>0</v>
      </c>
      <c r="N201" s="17">
        <f t="shared" si="72"/>
        <v>0</v>
      </c>
      <c r="O201" s="11"/>
      <c r="P201" s="8"/>
      <c r="Q201" s="8"/>
      <c r="R201" s="8"/>
      <c r="S201" s="9"/>
    </row>
    <row r="202" spans="1:19" s="4" customFormat="1">
      <c r="A202" s="60" t="s">
        <v>173</v>
      </c>
      <c r="B202" s="11" t="s">
        <v>14</v>
      </c>
      <c r="C202" s="17">
        <f t="shared" si="50"/>
        <v>0</v>
      </c>
      <c r="D202" s="17">
        <f>D207</f>
        <v>0</v>
      </c>
      <c r="E202" s="17">
        <f t="shared" si="72"/>
        <v>0</v>
      </c>
      <c r="F202" s="17">
        <f t="shared" si="72"/>
        <v>0</v>
      </c>
      <c r="G202" s="17">
        <f t="shared" si="72"/>
        <v>0</v>
      </c>
      <c r="H202" s="17">
        <f t="shared" si="72"/>
        <v>0</v>
      </c>
      <c r="I202" s="17">
        <f t="shared" si="72"/>
        <v>0</v>
      </c>
      <c r="J202" s="17">
        <f t="shared" si="72"/>
        <v>0</v>
      </c>
      <c r="K202" s="17">
        <f t="shared" si="72"/>
        <v>0</v>
      </c>
      <c r="L202" s="17">
        <f t="shared" si="72"/>
        <v>0</v>
      </c>
      <c r="M202" s="17">
        <f t="shared" si="72"/>
        <v>0</v>
      </c>
      <c r="N202" s="17">
        <f t="shared" si="72"/>
        <v>0</v>
      </c>
      <c r="O202" s="11"/>
      <c r="P202" s="8"/>
      <c r="Q202" s="8"/>
      <c r="R202" s="8"/>
      <c r="S202" s="9"/>
    </row>
    <row r="203" spans="1:19" s="4" customFormat="1">
      <c r="A203" s="60" t="s">
        <v>174</v>
      </c>
      <c r="B203" s="70" t="s">
        <v>181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2"/>
      <c r="P203" s="8"/>
      <c r="Q203" s="8"/>
      <c r="R203" s="8"/>
      <c r="S203" s="9"/>
    </row>
    <row r="204" spans="1:19" s="4" customFormat="1" ht="60">
      <c r="A204" s="60" t="s">
        <v>175</v>
      </c>
      <c r="B204" s="11" t="s">
        <v>19</v>
      </c>
      <c r="C204" s="17">
        <f t="shared" si="50"/>
        <v>0</v>
      </c>
      <c r="D204" s="17">
        <f t="shared" ref="D204:N204" si="73">SUM(D205:D207)</f>
        <v>0</v>
      </c>
      <c r="E204" s="17">
        <f t="shared" si="73"/>
        <v>0</v>
      </c>
      <c r="F204" s="17">
        <f t="shared" si="73"/>
        <v>0</v>
      </c>
      <c r="G204" s="17">
        <f t="shared" si="73"/>
        <v>0</v>
      </c>
      <c r="H204" s="17">
        <f t="shared" si="73"/>
        <v>0</v>
      </c>
      <c r="I204" s="17">
        <f t="shared" si="73"/>
        <v>0</v>
      </c>
      <c r="J204" s="17">
        <f t="shared" si="73"/>
        <v>0</v>
      </c>
      <c r="K204" s="17">
        <f t="shared" si="73"/>
        <v>0</v>
      </c>
      <c r="L204" s="17">
        <f t="shared" si="73"/>
        <v>0</v>
      </c>
      <c r="M204" s="17">
        <f t="shared" si="73"/>
        <v>0</v>
      </c>
      <c r="N204" s="17">
        <f t="shared" si="73"/>
        <v>0</v>
      </c>
      <c r="O204" s="11"/>
      <c r="P204" s="8"/>
      <c r="Q204" s="8"/>
      <c r="R204" s="8"/>
      <c r="S204" s="9"/>
    </row>
    <row r="205" spans="1:19" s="4" customFormat="1">
      <c r="A205" s="60" t="s">
        <v>176</v>
      </c>
      <c r="B205" s="11" t="s">
        <v>12</v>
      </c>
      <c r="C205" s="17">
        <f t="shared" si="50"/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1"/>
      <c r="P205" s="8"/>
      <c r="Q205" s="8"/>
      <c r="R205" s="8"/>
      <c r="S205" s="9"/>
    </row>
    <row r="206" spans="1:19" s="4" customFormat="1">
      <c r="A206" s="60" t="s">
        <v>177</v>
      </c>
      <c r="B206" s="11" t="s">
        <v>13</v>
      </c>
      <c r="C206" s="17">
        <f t="shared" si="50"/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1"/>
      <c r="P206" s="8"/>
      <c r="Q206" s="8"/>
      <c r="R206" s="8"/>
      <c r="S206" s="9"/>
    </row>
    <row r="207" spans="1:19" s="4" customFormat="1" ht="30">
      <c r="A207" s="60" t="s">
        <v>178</v>
      </c>
      <c r="B207" s="11" t="s">
        <v>14</v>
      </c>
      <c r="C207" s="17">
        <f t="shared" si="50"/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1"/>
      <c r="P207" s="8"/>
      <c r="Q207" s="8"/>
      <c r="R207" s="8"/>
      <c r="S207" s="9"/>
    </row>
    <row r="208" spans="1:19" s="4" customFormat="1">
      <c r="A208" s="60">
        <v>146</v>
      </c>
      <c r="B208" s="68" t="s">
        <v>27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8"/>
      <c r="Q208" s="8"/>
      <c r="R208" s="8"/>
      <c r="S208" s="9"/>
    </row>
    <row r="209" spans="1:19" s="4" customFormat="1" ht="45">
      <c r="A209" s="60">
        <v>147</v>
      </c>
      <c r="B209" s="11" t="s">
        <v>22</v>
      </c>
      <c r="C209" s="17">
        <f t="shared" si="50"/>
        <v>356218.4</v>
      </c>
      <c r="D209" s="17">
        <f t="shared" ref="D209:N209" si="74">SUM(D210:D212)</f>
        <v>34107.1</v>
      </c>
      <c r="E209" s="17">
        <f t="shared" si="74"/>
        <v>33793.200000000004</v>
      </c>
      <c r="F209" s="17">
        <f t="shared" si="74"/>
        <v>31007.200000000001</v>
      </c>
      <c r="G209" s="17">
        <f t="shared" si="74"/>
        <v>35395.799999999996</v>
      </c>
      <c r="H209" s="17">
        <f t="shared" si="74"/>
        <v>24499.1</v>
      </c>
      <c r="I209" s="17">
        <f t="shared" si="74"/>
        <v>40224.599999999991</v>
      </c>
      <c r="J209" s="17">
        <f t="shared" si="74"/>
        <v>30510.6</v>
      </c>
      <c r="K209" s="17">
        <f t="shared" si="74"/>
        <v>31670.2</v>
      </c>
      <c r="L209" s="17">
        <f t="shared" si="74"/>
        <v>31670.2</v>
      </c>
      <c r="M209" s="17">
        <f t="shared" si="74"/>
        <v>31670.2</v>
      </c>
      <c r="N209" s="17">
        <f t="shared" si="74"/>
        <v>31670.2</v>
      </c>
      <c r="O209" s="11"/>
      <c r="P209" s="8"/>
      <c r="Q209" s="8"/>
      <c r="R209" s="8"/>
      <c r="S209" s="9"/>
    </row>
    <row r="210" spans="1:19" s="4" customFormat="1">
      <c r="A210" s="60">
        <v>148</v>
      </c>
      <c r="B210" s="11" t="s">
        <v>12</v>
      </c>
      <c r="C210" s="17">
        <f t="shared" ref="C210:C266" si="75">SUM(D210:N210)</f>
        <v>341819.9</v>
      </c>
      <c r="D210" s="17">
        <f t="shared" ref="D210:F210" si="76">D214+D218+D223+D228+D232+D236+D240+D248+D244+D252+D256</f>
        <v>34107.1</v>
      </c>
      <c r="E210" s="17">
        <f t="shared" si="76"/>
        <v>33230.800000000003</v>
      </c>
      <c r="F210" s="17">
        <f t="shared" si="76"/>
        <v>29420.7</v>
      </c>
      <c r="G210" s="17">
        <f>G214+G218+G223+G228+G232+G236+G240+G248+G244+G252+G256</f>
        <v>33830.1</v>
      </c>
      <c r="H210" s="17">
        <f t="shared" ref="H210" si="77">H214+H218+H223+H228+H232+H236+H240+H248+H244+H252+H256</f>
        <v>22947.3</v>
      </c>
      <c r="I210" s="17">
        <f>I214+I218+I223+I228+I232+I236+I240+I248+I244+I252+I256+I260+I264</f>
        <v>38688.999999999993</v>
      </c>
      <c r="J210" s="17">
        <f t="shared" ref="J210:N212" si="78">J214+J218+J223+J228+J232+J236+J240+J248+J244+J252+J256+J260+J264</f>
        <v>28991.3</v>
      </c>
      <c r="K210" s="17">
        <f t="shared" si="78"/>
        <v>30150.9</v>
      </c>
      <c r="L210" s="17">
        <f t="shared" si="78"/>
        <v>30150.9</v>
      </c>
      <c r="M210" s="17">
        <f t="shared" si="78"/>
        <v>30150.9</v>
      </c>
      <c r="N210" s="17">
        <f t="shared" si="78"/>
        <v>30150.9</v>
      </c>
      <c r="O210" s="11"/>
      <c r="P210" s="8"/>
      <c r="Q210" s="8"/>
      <c r="R210" s="8"/>
      <c r="S210" s="9"/>
    </row>
    <row r="211" spans="1:19" s="4" customFormat="1">
      <c r="A211" s="60">
        <v>149</v>
      </c>
      <c r="B211" s="11" t="s">
        <v>13</v>
      </c>
      <c r="C211" s="17">
        <f t="shared" si="75"/>
        <v>14398.499999999996</v>
      </c>
      <c r="D211" s="17">
        <f t="shared" ref="D211:F211" si="79">D215+D220+D225+D229+D233+D237+D241+D249+D245+D253+D257</f>
        <v>0</v>
      </c>
      <c r="E211" s="17">
        <f t="shared" si="79"/>
        <v>562.4</v>
      </c>
      <c r="F211" s="17">
        <f t="shared" si="79"/>
        <v>1586.5</v>
      </c>
      <c r="G211" s="17">
        <f>G215+G220+G225+G229+G233+G237+G241+G249+G245+G253+G257</f>
        <v>1565.7</v>
      </c>
      <c r="H211" s="17">
        <f t="shared" ref="H211" si="80">H215+H220+H225+H229+H233+H237+H241+H249+H245+H253+H257</f>
        <v>1551.8</v>
      </c>
      <c r="I211" s="17">
        <f>I215+I219+I224+I229+I233+I237+I241+I249+I245+I253+I257+I261+I265</f>
        <v>1535.6</v>
      </c>
      <c r="J211" s="17">
        <f t="shared" si="78"/>
        <v>1519.3</v>
      </c>
      <c r="K211" s="17">
        <f t="shared" si="78"/>
        <v>1519.3</v>
      </c>
      <c r="L211" s="17">
        <f t="shared" si="78"/>
        <v>1519.3</v>
      </c>
      <c r="M211" s="17">
        <f t="shared" si="78"/>
        <v>1519.3</v>
      </c>
      <c r="N211" s="17">
        <f t="shared" si="78"/>
        <v>1519.3</v>
      </c>
      <c r="O211" s="11"/>
      <c r="P211" s="8"/>
      <c r="Q211" s="8"/>
      <c r="R211" s="8"/>
      <c r="S211" s="9"/>
    </row>
    <row r="212" spans="1:19" s="4" customFormat="1">
      <c r="A212" s="60">
        <v>150</v>
      </c>
      <c r="B212" s="11" t="s">
        <v>14</v>
      </c>
      <c r="C212" s="18">
        <f t="shared" si="75"/>
        <v>0</v>
      </c>
      <c r="D212" s="18">
        <f t="shared" ref="D212:H212" si="81">D216+D221+D226+D230+D234+D238+D242+D246+D250+D254+D258+D266</f>
        <v>0</v>
      </c>
      <c r="E212" s="18">
        <f t="shared" si="81"/>
        <v>0</v>
      </c>
      <c r="F212" s="18">
        <f t="shared" si="81"/>
        <v>0</v>
      </c>
      <c r="G212" s="18">
        <f t="shared" si="81"/>
        <v>0</v>
      </c>
      <c r="H212" s="18">
        <f t="shared" si="81"/>
        <v>0</v>
      </c>
      <c r="I212" s="18">
        <f>I216+I220+I225+I230+I234+I238+I242+I250+I246+I254+I258+I262+I266</f>
        <v>0</v>
      </c>
      <c r="J212" s="18">
        <f t="shared" si="78"/>
        <v>0</v>
      </c>
      <c r="K212" s="18">
        <f t="shared" si="78"/>
        <v>0</v>
      </c>
      <c r="L212" s="18">
        <f t="shared" si="78"/>
        <v>0</v>
      </c>
      <c r="M212" s="18">
        <f t="shared" si="78"/>
        <v>0</v>
      </c>
      <c r="N212" s="18">
        <f t="shared" si="78"/>
        <v>0</v>
      </c>
      <c r="O212" s="14"/>
      <c r="P212" s="9"/>
      <c r="Q212" s="9"/>
      <c r="R212" s="9"/>
      <c r="S212" s="9"/>
    </row>
    <row r="213" spans="1:19" s="4" customFormat="1" ht="60">
      <c r="A213" s="60">
        <v>151</v>
      </c>
      <c r="B213" s="11" t="s">
        <v>54</v>
      </c>
      <c r="C213" s="18">
        <f t="shared" si="75"/>
        <v>0</v>
      </c>
      <c r="D213" s="18">
        <f t="shared" ref="D213" si="82">SUM(D214:D216)</f>
        <v>0</v>
      </c>
      <c r="E213" s="18">
        <f t="shared" ref="E213:N213" si="83">SUM(E214:E216)</f>
        <v>0</v>
      </c>
      <c r="F213" s="18">
        <f t="shared" si="83"/>
        <v>0</v>
      </c>
      <c r="G213" s="18">
        <f t="shared" si="83"/>
        <v>0</v>
      </c>
      <c r="H213" s="18">
        <f t="shared" si="83"/>
        <v>0</v>
      </c>
      <c r="I213" s="18">
        <f t="shared" si="83"/>
        <v>0</v>
      </c>
      <c r="J213" s="18">
        <f t="shared" si="83"/>
        <v>0</v>
      </c>
      <c r="K213" s="18">
        <f t="shared" si="83"/>
        <v>0</v>
      </c>
      <c r="L213" s="18">
        <f t="shared" si="83"/>
        <v>0</v>
      </c>
      <c r="M213" s="18">
        <f t="shared" si="83"/>
        <v>0</v>
      </c>
      <c r="N213" s="18">
        <f t="shared" si="83"/>
        <v>0</v>
      </c>
      <c r="O213" s="11" t="s">
        <v>133</v>
      </c>
      <c r="P213" s="9"/>
      <c r="Q213" s="9"/>
      <c r="R213" s="9"/>
      <c r="S213" s="9"/>
    </row>
    <row r="214" spans="1:19" s="4" customFormat="1">
      <c r="A214" s="60">
        <v>152</v>
      </c>
      <c r="B214" s="11" t="s">
        <v>12</v>
      </c>
      <c r="C214" s="18">
        <f t="shared" si="75"/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60">
        <v>153</v>
      </c>
      <c r="B215" s="11" t="s">
        <v>13</v>
      </c>
      <c r="C215" s="18">
        <f t="shared" si="75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60">
        <v>154</v>
      </c>
      <c r="B216" s="11" t="s">
        <v>14</v>
      </c>
      <c r="C216" s="18">
        <f t="shared" si="75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 customHeight="1">
      <c r="A217" s="60">
        <v>155</v>
      </c>
      <c r="B217" s="11" t="s">
        <v>55</v>
      </c>
      <c r="C217" s="18">
        <f t="shared" si="75"/>
        <v>9775.0999999999985</v>
      </c>
      <c r="D217" s="18">
        <f>D218+D220+D221</f>
        <v>5622.7</v>
      </c>
      <c r="E217" s="18">
        <f t="shared" ref="E217:N217" si="84">E218+E220+E221</f>
        <v>4152.3999999999996</v>
      </c>
      <c r="F217" s="18">
        <f t="shared" si="84"/>
        <v>0</v>
      </c>
      <c r="G217" s="18">
        <f t="shared" si="84"/>
        <v>0</v>
      </c>
      <c r="H217" s="18">
        <f t="shared" si="84"/>
        <v>0</v>
      </c>
      <c r="I217" s="18">
        <f t="shared" si="84"/>
        <v>0</v>
      </c>
      <c r="J217" s="18">
        <f t="shared" si="84"/>
        <v>0</v>
      </c>
      <c r="K217" s="18">
        <f t="shared" si="84"/>
        <v>0</v>
      </c>
      <c r="L217" s="18">
        <f t="shared" si="84"/>
        <v>0</v>
      </c>
      <c r="M217" s="18">
        <f t="shared" si="84"/>
        <v>0</v>
      </c>
      <c r="N217" s="18">
        <f t="shared" si="84"/>
        <v>0</v>
      </c>
      <c r="O217" s="11" t="s">
        <v>132</v>
      </c>
      <c r="P217" s="9"/>
      <c r="Q217" s="9"/>
      <c r="R217" s="9"/>
      <c r="S217" s="9"/>
    </row>
    <row r="218" spans="1:19" s="4" customFormat="1">
      <c r="A218" s="60">
        <v>156</v>
      </c>
      <c r="B218" s="11" t="s">
        <v>12</v>
      </c>
      <c r="C218" s="18">
        <f t="shared" si="75"/>
        <v>9775.0999999999985</v>
      </c>
      <c r="D218" s="18">
        <v>5622.7</v>
      </c>
      <c r="E218" s="18">
        <v>4152.3999999999996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6"/>
      <c r="P218" s="9"/>
      <c r="Q218" s="9"/>
      <c r="R218" s="9"/>
      <c r="S218" s="9"/>
    </row>
    <row r="219" spans="1:19" s="4" customFormat="1" ht="30">
      <c r="A219" s="60">
        <v>157</v>
      </c>
      <c r="B219" s="11" t="s">
        <v>78</v>
      </c>
      <c r="C219" s="18">
        <f t="shared" si="75"/>
        <v>2482.1</v>
      </c>
      <c r="D219" s="18">
        <v>0</v>
      </c>
      <c r="E219" s="18">
        <v>2482.1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60">
        <v>158</v>
      </c>
      <c r="B220" s="11" t="s">
        <v>13</v>
      </c>
      <c r="C220" s="18">
        <f t="shared" si="75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60">
        <v>159</v>
      </c>
      <c r="B221" s="11" t="s">
        <v>14</v>
      </c>
      <c r="C221" s="18">
        <f t="shared" si="75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75">
      <c r="A222" s="60">
        <v>160</v>
      </c>
      <c r="B222" s="11" t="s">
        <v>91</v>
      </c>
      <c r="C222" s="18">
        <f t="shared" si="75"/>
        <v>161493.79999999996</v>
      </c>
      <c r="D222" s="18">
        <f>D223+D225+D226</f>
        <v>16412.3</v>
      </c>
      <c r="E222" s="18">
        <f t="shared" ref="E222:N222" si="85">E223+E225+E226</f>
        <v>20481.2</v>
      </c>
      <c r="F222" s="18">
        <f t="shared" si="85"/>
        <v>20834.7</v>
      </c>
      <c r="G222" s="18">
        <f t="shared" si="85"/>
        <v>21331.5</v>
      </c>
      <c r="H222" s="42">
        <f t="shared" si="85"/>
        <v>12269.4</v>
      </c>
      <c r="I222" s="42">
        <f t="shared" si="85"/>
        <v>11039</v>
      </c>
      <c r="J222" s="18">
        <f t="shared" si="85"/>
        <v>11458.5</v>
      </c>
      <c r="K222" s="18">
        <f t="shared" si="85"/>
        <v>11916.8</v>
      </c>
      <c r="L222" s="18">
        <f t="shared" si="85"/>
        <v>11916.8</v>
      </c>
      <c r="M222" s="18">
        <f t="shared" si="85"/>
        <v>11916.8</v>
      </c>
      <c r="N222" s="18">
        <f t="shared" si="85"/>
        <v>11916.8</v>
      </c>
      <c r="O222" s="11" t="s">
        <v>131</v>
      </c>
      <c r="P222" s="9"/>
      <c r="Q222" s="9"/>
      <c r="R222" s="9"/>
      <c r="S222" s="9"/>
    </row>
    <row r="223" spans="1:19" s="4" customFormat="1">
      <c r="A223" s="60">
        <v>161</v>
      </c>
      <c r="B223" s="11" t="s">
        <v>12</v>
      </c>
      <c r="C223" s="18">
        <f t="shared" si="75"/>
        <v>161493.79999999996</v>
      </c>
      <c r="D223" s="18">
        <v>16412.3</v>
      </c>
      <c r="E223" s="18">
        <v>20481.2</v>
      </c>
      <c r="F223" s="18">
        <v>20834.7</v>
      </c>
      <c r="G223" s="18">
        <v>21331.5</v>
      </c>
      <c r="H223" s="42">
        <v>12269.4</v>
      </c>
      <c r="I223" s="42">
        <v>11039</v>
      </c>
      <c r="J223" s="18">
        <v>11458.5</v>
      </c>
      <c r="K223" s="18">
        <v>11916.8</v>
      </c>
      <c r="L223" s="18">
        <v>11916.8</v>
      </c>
      <c r="M223" s="18">
        <v>11916.8</v>
      </c>
      <c r="N223" s="18">
        <v>11916.8</v>
      </c>
      <c r="O223" s="16"/>
      <c r="P223" s="9"/>
      <c r="Q223" s="9"/>
      <c r="R223" s="9"/>
      <c r="S223" s="9"/>
    </row>
    <row r="224" spans="1:19" s="4" customFormat="1" ht="30">
      <c r="A224" s="60">
        <v>162</v>
      </c>
      <c r="B224" s="11" t="s">
        <v>79</v>
      </c>
      <c r="C224" s="18">
        <f t="shared" si="75"/>
        <v>10850.5</v>
      </c>
      <c r="D224" s="18">
        <v>0</v>
      </c>
      <c r="E224" s="18">
        <v>7168.2</v>
      </c>
      <c r="F224" s="18">
        <v>3682.3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60">
        <v>163</v>
      </c>
      <c r="B225" s="11" t="s">
        <v>13</v>
      </c>
      <c r="C225" s="18">
        <f t="shared" si="75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>
      <c r="A226" s="60">
        <v>164</v>
      </c>
      <c r="B226" s="11" t="s">
        <v>14</v>
      </c>
      <c r="C226" s="18">
        <f t="shared" si="75"/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6"/>
      <c r="P226" s="9"/>
      <c r="Q226" s="9"/>
      <c r="R226" s="9"/>
      <c r="S226" s="9"/>
    </row>
    <row r="227" spans="1:19" s="4" customFormat="1" ht="45">
      <c r="A227" s="60">
        <v>165</v>
      </c>
      <c r="B227" s="11" t="s">
        <v>92</v>
      </c>
      <c r="C227" s="18">
        <f t="shared" si="75"/>
        <v>11337.1</v>
      </c>
      <c r="D227" s="18">
        <f>SUM(D228:D230)</f>
        <v>1260.8</v>
      </c>
      <c r="E227" s="18">
        <f t="shared" ref="E227:N227" si="86">SUM(E228:E230)</f>
        <v>965</v>
      </c>
      <c r="F227" s="18">
        <f t="shared" si="86"/>
        <v>645.29999999999995</v>
      </c>
      <c r="G227" s="18">
        <f t="shared" si="86"/>
        <v>1071.8</v>
      </c>
      <c r="H227" s="42">
        <f t="shared" si="86"/>
        <v>531.79999999999995</v>
      </c>
      <c r="I227" s="42">
        <f t="shared" si="86"/>
        <v>1079.7</v>
      </c>
      <c r="J227" s="18">
        <f t="shared" si="86"/>
        <v>1120.7</v>
      </c>
      <c r="K227" s="18">
        <f t="shared" si="86"/>
        <v>1165.5</v>
      </c>
      <c r="L227" s="18">
        <f t="shared" si="86"/>
        <v>1165.5</v>
      </c>
      <c r="M227" s="18">
        <f t="shared" si="86"/>
        <v>1165.5</v>
      </c>
      <c r="N227" s="18">
        <f t="shared" si="86"/>
        <v>1165.5</v>
      </c>
      <c r="O227" s="11" t="s">
        <v>199</v>
      </c>
      <c r="P227" s="9"/>
      <c r="Q227" s="9"/>
      <c r="R227" s="9"/>
      <c r="S227" s="9"/>
    </row>
    <row r="228" spans="1:19" s="4" customFormat="1">
      <c r="A228" s="60">
        <v>166</v>
      </c>
      <c r="B228" s="11" t="s">
        <v>12</v>
      </c>
      <c r="C228" s="18">
        <f t="shared" si="75"/>
        <v>11337.1</v>
      </c>
      <c r="D228" s="18">
        <v>1260.8</v>
      </c>
      <c r="E228" s="18">
        <v>965</v>
      </c>
      <c r="F228" s="18">
        <v>645.29999999999995</v>
      </c>
      <c r="G228" s="18">
        <v>1071.8</v>
      </c>
      <c r="H228" s="42">
        <v>531.79999999999995</v>
      </c>
      <c r="I228" s="42">
        <v>1079.7</v>
      </c>
      <c r="J228" s="18">
        <v>1120.7</v>
      </c>
      <c r="K228" s="18">
        <v>1165.5</v>
      </c>
      <c r="L228" s="18">
        <v>1165.5</v>
      </c>
      <c r="M228" s="18">
        <v>1165.5</v>
      </c>
      <c r="N228" s="18">
        <v>1165.5</v>
      </c>
      <c r="O228" s="16"/>
      <c r="P228" s="9"/>
      <c r="Q228" s="9"/>
      <c r="R228" s="9"/>
      <c r="S228" s="9"/>
    </row>
    <row r="229" spans="1:19" s="4" customFormat="1">
      <c r="A229" s="60">
        <v>167</v>
      </c>
      <c r="B229" s="11" t="s">
        <v>13</v>
      </c>
      <c r="C229" s="18">
        <f t="shared" si="75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>
      <c r="A230" s="60">
        <v>168</v>
      </c>
      <c r="B230" s="11" t="s">
        <v>14</v>
      </c>
      <c r="C230" s="18">
        <f t="shared" si="75"/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6"/>
      <c r="P230" s="9"/>
      <c r="Q230" s="9"/>
      <c r="R230" s="9"/>
      <c r="S230" s="9"/>
    </row>
    <row r="231" spans="1:19" s="4" customFormat="1" ht="75">
      <c r="A231" s="60">
        <v>169</v>
      </c>
      <c r="B231" s="11" t="s">
        <v>93</v>
      </c>
      <c r="C231" s="18">
        <f t="shared" si="75"/>
        <v>77161.3</v>
      </c>
      <c r="D231" s="18">
        <f t="shared" ref="D231:N231" si="87">SUM(D232:D234)</f>
        <v>6161.3</v>
      </c>
      <c r="E231" s="18">
        <f t="shared" si="87"/>
        <v>3063.8</v>
      </c>
      <c r="F231" s="18">
        <f t="shared" si="87"/>
        <v>5000</v>
      </c>
      <c r="G231" s="18">
        <f t="shared" si="87"/>
        <v>4953.7</v>
      </c>
      <c r="H231" s="18">
        <f t="shared" si="87"/>
        <v>4970.3999999999996</v>
      </c>
      <c r="I231" s="42">
        <f t="shared" si="87"/>
        <v>8340.4</v>
      </c>
      <c r="J231" s="18">
        <f t="shared" si="87"/>
        <v>8657.2999999999993</v>
      </c>
      <c r="K231" s="18">
        <f t="shared" si="87"/>
        <v>9003.6</v>
      </c>
      <c r="L231" s="18">
        <f t="shared" si="87"/>
        <v>9003.6</v>
      </c>
      <c r="M231" s="18">
        <f t="shared" si="87"/>
        <v>9003.6</v>
      </c>
      <c r="N231" s="18">
        <f t="shared" si="87"/>
        <v>9003.6</v>
      </c>
      <c r="O231" s="11" t="s">
        <v>198</v>
      </c>
      <c r="P231" s="9"/>
      <c r="Q231" s="9"/>
      <c r="R231" s="9"/>
      <c r="S231" s="9"/>
    </row>
    <row r="232" spans="1:19" s="4" customFormat="1">
      <c r="A232" s="60">
        <v>170</v>
      </c>
      <c r="B232" s="11" t="s">
        <v>12</v>
      </c>
      <c r="C232" s="18">
        <f t="shared" si="75"/>
        <v>77161.3</v>
      </c>
      <c r="D232" s="18">
        <v>6161.3</v>
      </c>
      <c r="E232" s="18">
        <v>3063.8</v>
      </c>
      <c r="F232" s="18">
        <v>5000</v>
      </c>
      <c r="G232" s="18">
        <v>4953.7</v>
      </c>
      <c r="H232" s="18">
        <v>4970.3999999999996</v>
      </c>
      <c r="I232" s="42">
        <v>8340.4</v>
      </c>
      <c r="J232" s="18">
        <v>8657.2999999999993</v>
      </c>
      <c r="K232" s="18">
        <v>9003.6</v>
      </c>
      <c r="L232" s="18">
        <v>9003.6</v>
      </c>
      <c r="M232" s="18">
        <v>9003.6</v>
      </c>
      <c r="N232" s="18">
        <v>9003.6</v>
      </c>
      <c r="O232" s="16"/>
      <c r="P232" s="9"/>
      <c r="Q232" s="9"/>
      <c r="R232" s="9"/>
      <c r="S232" s="9"/>
    </row>
    <row r="233" spans="1:19" s="4" customFormat="1">
      <c r="A233" s="60">
        <v>171</v>
      </c>
      <c r="B233" s="11" t="s">
        <v>13</v>
      </c>
      <c r="C233" s="18">
        <f t="shared" si="75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>
      <c r="A234" s="60">
        <v>172</v>
      </c>
      <c r="B234" s="11" t="s">
        <v>14</v>
      </c>
      <c r="C234" s="18">
        <f t="shared" si="75"/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6"/>
      <c r="P234" s="9"/>
      <c r="Q234" s="9"/>
      <c r="R234" s="9"/>
      <c r="S234" s="9"/>
    </row>
    <row r="235" spans="1:19" s="4" customFormat="1" ht="61.5" customHeight="1">
      <c r="A235" s="60">
        <v>173</v>
      </c>
      <c r="B235" s="11" t="s">
        <v>94</v>
      </c>
      <c r="C235" s="18">
        <f t="shared" si="75"/>
        <v>23713.7</v>
      </c>
      <c r="D235" s="18">
        <f t="shared" ref="D235:N235" si="88">SUM(D236:D238)</f>
        <v>738.5</v>
      </c>
      <c r="E235" s="18">
        <f t="shared" si="88"/>
        <v>1183.4000000000001</v>
      </c>
      <c r="F235" s="18">
        <f t="shared" si="88"/>
        <v>0</v>
      </c>
      <c r="G235" s="18">
        <f t="shared" si="88"/>
        <v>2514.5</v>
      </c>
      <c r="H235" s="18">
        <f t="shared" si="88"/>
        <v>552.5</v>
      </c>
      <c r="I235" s="42">
        <f t="shared" si="88"/>
        <v>10955</v>
      </c>
      <c r="J235" s="18">
        <f t="shared" si="88"/>
        <v>1505.8</v>
      </c>
      <c r="K235" s="18">
        <f t="shared" si="88"/>
        <v>1566</v>
      </c>
      <c r="L235" s="18">
        <f t="shared" si="88"/>
        <v>1566</v>
      </c>
      <c r="M235" s="18">
        <f t="shared" si="88"/>
        <v>1566</v>
      </c>
      <c r="N235" s="18">
        <f t="shared" si="88"/>
        <v>1566</v>
      </c>
      <c r="O235" s="11" t="s">
        <v>130</v>
      </c>
      <c r="P235" s="9"/>
      <c r="Q235" s="9"/>
      <c r="R235" s="9"/>
      <c r="S235" s="9"/>
    </row>
    <row r="236" spans="1:19" s="4" customFormat="1">
      <c r="A236" s="60">
        <v>174</v>
      </c>
      <c r="B236" s="11" t="s">
        <v>12</v>
      </c>
      <c r="C236" s="18">
        <f t="shared" si="75"/>
        <v>23713.7</v>
      </c>
      <c r="D236" s="18">
        <v>738.5</v>
      </c>
      <c r="E236" s="18">
        <v>1183.4000000000001</v>
      </c>
      <c r="F236" s="18">
        <v>0</v>
      </c>
      <c r="G236" s="18">
        <v>2514.5</v>
      </c>
      <c r="H236" s="18">
        <v>552.5</v>
      </c>
      <c r="I236" s="42">
        <v>10955</v>
      </c>
      <c r="J236" s="58">
        <v>1505.8</v>
      </c>
      <c r="K236" s="58">
        <v>1566</v>
      </c>
      <c r="L236" s="58">
        <v>1566</v>
      </c>
      <c r="M236" s="58">
        <v>1566</v>
      </c>
      <c r="N236" s="58">
        <v>1566</v>
      </c>
      <c r="O236" s="16"/>
      <c r="P236" s="9"/>
      <c r="Q236" s="9"/>
      <c r="R236" s="9"/>
      <c r="S236" s="9"/>
    </row>
    <row r="237" spans="1:19" s="4" customFormat="1">
      <c r="A237" s="60">
        <v>175</v>
      </c>
      <c r="B237" s="11" t="s">
        <v>13</v>
      </c>
      <c r="C237" s="18">
        <f t="shared" si="75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>
      <c r="A238" s="60">
        <v>176</v>
      </c>
      <c r="B238" s="11" t="s">
        <v>14</v>
      </c>
      <c r="C238" s="18">
        <f t="shared" si="75"/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6"/>
      <c r="P238" s="9"/>
      <c r="Q238" s="9"/>
      <c r="R238" s="9"/>
      <c r="S238" s="9"/>
    </row>
    <row r="239" spans="1:19" s="4" customFormat="1" ht="91.5" customHeight="1">
      <c r="A239" s="60">
        <v>177</v>
      </c>
      <c r="B239" s="11" t="s">
        <v>82</v>
      </c>
      <c r="C239" s="18">
        <f t="shared" si="75"/>
        <v>2162.4</v>
      </c>
      <c r="D239" s="18">
        <f t="shared" ref="D239:N239" si="89">SUM(D240:D242)</f>
        <v>800</v>
      </c>
      <c r="E239" s="18">
        <f t="shared" si="89"/>
        <v>1362.4</v>
      </c>
      <c r="F239" s="18">
        <f t="shared" si="89"/>
        <v>0</v>
      </c>
      <c r="G239" s="18">
        <f t="shared" si="89"/>
        <v>0</v>
      </c>
      <c r="H239" s="18">
        <f t="shared" si="89"/>
        <v>0</v>
      </c>
      <c r="I239" s="18">
        <f t="shared" si="89"/>
        <v>0</v>
      </c>
      <c r="J239" s="18">
        <f t="shared" si="89"/>
        <v>0</v>
      </c>
      <c r="K239" s="18">
        <f t="shared" si="89"/>
        <v>0</v>
      </c>
      <c r="L239" s="18">
        <f t="shared" si="89"/>
        <v>0</v>
      </c>
      <c r="M239" s="18">
        <f t="shared" si="89"/>
        <v>0</v>
      </c>
      <c r="N239" s="18">
        <f t="shared" si="89"/>
        <v>0</v>
      </c>
      <c r="O239" s="11" t="s">
        <v>129</v>
      </c>
      <c r="P239" s="9"/>
      <c r="Q239" s="9"/>
      <c r="R239" s="9"/>
      <c r="S239" s="9"/>
    </row>
    <row r="240" spans="1:19" s="4" customFormat="1">
      <c r="A240" s="60">
        <v>178</v>
      </c>
      <c r="B240" s="11" t="s">
        <v>12</v>
      </c>
      <c r="C240" s="18">
        <f t="shared" si="75"/>
        <v>1600</v>
      </c>
      <c r="D240" s="18">
        <v>800</v>
      </c>
      <c r="E240" s="18">
        <v>800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6"/>
      <c r="P240" s="9"/>
      <c r="Q240" s="9"/>
      <c r="R240" s="9"/>
      <c r="S240" s="9"/>
    </row>
    <row r="241" spans="1:19" s="4" customFormat="1">
      <c r="A241" s="60">
        <v>179</v>
      </c>
      <c r="B241" s="11" t="s">
        <v>13</v>
      </c>
      <c r="C241" s="18">
        <f t="shared" si="75"/>
        <v>562.4</v>
      </c>
      <c r="D241" s="18">
        <v>0</v>
      </c>
      <c r="E241" s="18">
        <v>562.4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>
      <c r="A242" s="60">
        <v>180</v>
      </c>
      <c r="B242" s="11" t="s">
        <v>14</v>
      </c>
      <c r="C242" s="18">
        <f t="shared" si="75"/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6"/>
      <c r="P242" s="9"/>
      <c r="Q242" s="9"/>
      <c r="R242" s="9"/>
      <c r="S242" s="9"/>
    </row>
    <row r="243" spans="1:19" s="4" customFormat="1" ht="75">
      <c r="A243" s="60">
        <v>181</v>
      </c>
      <c r="B243" s="11" t="s">
        <v>83</v>
      </c>
      <c r="C243" s="18">
        <f t="shared" si="75"/>
        <v>13836.099999999999</v>
      </c>
      <c r="D243" s="18">
        <f t="shared" ref="D243:N243" si="90">SUM(D244:D246)</f>
        <v>0</v>
      </c>
      <c r="E243" s="18">
        <f t="shared" si="90"/>
        <v>0</v>
      </c>
      <c r="F243" s="18">
        <f t="shared" si="90"/>
        <v>1586.5</v>
      </c>
      <c r="G243" s="18">
        <f t="shared" si="90"/>
        <v>1565.7</v>
      </c>
      <c r="H243" s="18">
        <f t="shared" si="90"/>
        <v>1551.8</v>
      </c>
      <c r="I243" s="18">
        <f t="shared" si="90"/>
        <v>1535.6</v>
      </c>
      <c r="J243" s="18">
        <f t="shared" si="90"/>
        <v>1519.3</v>
      </c>
      <c r="K243" s="18">
        <f t="shared" si="90"/>
        <v>1519.3</v>
      </c>
      <c r="L243" s="18">
        <f t="shared" si="90"/>
        <v>1519.3</v>
      </c>
      <c r="M243" s="18">
        <f t="shared" si="90"/>
        <v>1519.3</v>
      </c>
      <c r="N243" s="18">
        <f t="shared" si="90"/>
        <v>1519.3</v>
      </c>
      <c r="O243" s="11" t="s">
        <v>128</v>
      </c>
      <c r="P243" s="9"/>
      <c r="Q243" s="9"/>
      <c r="R243" s="9"/>
      <c r="S243" s="9"/>
    </row>
    <row r="244" spans="1:19" s="4" customFormat="1">
      <c r="A244" s="60">
        <v>182</v>
      </c>
      <c r="B244" s="11" t="s">
        <v>12</v>
      </c>
      <c r="C244" s="18">
        <f t="shared" si="75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60">
        <v>183</v>
      </c>
      <c r="B245" s="11" t="s">
        <v>13</v>
      </c>
      <c r="C245" s="18">
        <f t="shared" si="75"/>
        <v>13836.099999999999</v>
      </c>
      <c r="D245" s="18">
        <v>0</v>
      </c>
      <c r="E245" s="18">
        <v>0</v>
      </c>
      <c r="F245" s="18">
        <v>1586.5</v>
      </c>
      <c r="G245" s="18">
        <v>1565.7</v>
      </c>
      <c r="H245" s="42">
        <v>1551.8</v>
      </c>
      <c r="I245" s="42">
        <v>1535.6</v>
      </c>
      <c r="J245" s="42">
        <v>1519.3</v>
      </c>
      <c r="K245" s="42">
        <v>1519.3</v>
      </c>
      <c r="L245" s="42">
        <v>1519.3</v>
      </c>
      <c r="M245" s="42">
        <v>1519.3</v>
      </c>
      <c r="N245" s="42">
        <v>1519.3</v>
      </c>
      <c r="O245" s="16"/>
      <c r="P245" s="9"/>
      <c r="Q245" s="9"/>
      <c r="R245" s="9"/>
      <c r="S245" s="9"/>
    </row>
    <row r="246" spans="1:19" s="4" customFormat="1">
      <c r="A246" s="60">
        <v>184</v>
      </c>
      <c r="B246" s="11" t="s">
        <v>14</v>
      </c>
      <c r="C246" s="18">
        <f t="shared" si="75"/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6"/>
      <c r="P246" s="9"/>
      <c r="Q246" s="9"/>
      <c r="R246" s="9"/>
      <c r="S246" s="9"/>
    </row>
    <row r="247" spans="1:19" s="4" customFormat="1" ht="75">
      <c r="A247" s="60">
        <v>185</v>
      </c>
      <c r="B247" s="11" t="s">
        <v>95</v>
      </c>
      <c r="C247" s="18">
        <f t="shared" si="75"/>
        <v>26925.199999999997</v>
      </c>
      <c r="D247" s="18">
        <f t="shared" ref="D247:N247" si="91">SUM(D248:D250)</f>
        <v>2000</v>
      </c>
      <c r="E247" s="18">
        <f t="shared" si="91"/>
        <v>1785</v>
      </c>
      <c r="F247" s="18">
        <f t="shared" si="91"/>
        <v>2500</v>
      </c>
      <c r="G247" s="18">
        <f t="shared" si="91"/>
        <v>2250</v>
      </c>
      <c r="H247" s="18">
        <f t="shared" si="91"/>
        <v>2500</v>
      </c>
      <c r="I247" s="42">
        <f t="shared" si="91"/>
        <v>2500</v>
      </c>
      <c r="J247" s="18">
        <f t="shared" si="91"/>
        <v>2595</v>
      </c>
      <c r="K247" s="18">
        <f t="shared" si="91"/>
        <v>2698.8</v>
      </c>
      <c r="L247" s="18">
        <f t="shared" si="91"/>
        <v>2698.8</v>
      </c>
      <c r="M247" s="18">
        <f t="shared" si="91"/>
        <v>2698.8</v>
      </c>
      <c r="N247" s="18">
        <f t="shared" si="91"/>
        <v>2698.8</v>
      </c>
      <c r="O247" s="11" t="s">
        <v>127</v>
      </c>
      <c r="P247" s="9"/>
      <c r="Q247" s="9"/>
      <c r="R247" s="9"/>
      <c r="S247" s="9"/>
    </row>
    <row r="248" spans="1:19" s="4" customFormat="1">
      <c r="A248" s="60">
        <v>186</v>
      </c>
      <c r="B248" s="11" t="s">
        <v>12</v>
      </c>
      <c r="C248" s="18">
        <f t="shared" si="75"/>
        <v>26925.199999999997</v>
      </c>
      <c r="D248" s="18">
        <v>2000</v>
      </c>
      <c r="E248" s="18">
        <v>1785</v>
      </c>
      <c r="F248" s="18">
        <v>2500</v>
      </c>
      <c r="G248" s="18">
        <v>2250</v>
      </c>
      <c r="H248" s="18">
        <v>2500</v>
      </c>
      <c r="I248" s="42">
        <v>2500</v>
      </c>
      <c r="J248" s="18">
        <v>2595</v>
      </c>
      <c r="K248" s="18">
        <v>2698.8</v>
      </c>
      <c r="L248" s="18">
        <v>2698.8</v>
      </c>
      <c r="M248" s="18">
        <v>2698.8</v>
      </c>
      <c r="N248" s="18">
        <v>2698.8</v>
      </c>
      <c r="O248" s="16"/>
      <c r="P248" s="9"/>
      <c r="Q248" s="9"/>
      <c r="R248" s="9"/>
      <c r="S248" s="9"/>
    </row>
    <row r="249" spans="1:19" s="4" customFormat="1">
      <c r="A249" s="60">
        <v>187</v>
      </c>
      <c r="B249" s="11" t="s">
        <v>13</v>
      </c>
      <c r="C249" s="18">
        <f t="shared" si="75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>
      <c r="A250" s="60">
        <v>188</v>
      </c>
      <c r="B250" s="11" t="s">
        <v>14</v>
      </c>
      <c r="C250" s="18">
        <f t="shared" si="75"/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6"/>
      <c r="P250" s="9"/>
      <c r="Q250" s="9"/>
      <c r="R250" s="9"/>
      <c r="S250" s="9"/>
    </row>
    <row r="251" spans="1:19" s="4" customFormat="1" ht="75">
      <c r="A251" s="60">
        <v>189</v>
      </c>
      <c r="B251" s="11" t="s">
        <v>71</v>
      </c>
      <c r="C251" s="18">
        <f t="shared" si="75"/>
        <v>27794.500000000004</v>
      </c>
      <c r="D251" s="18">
        <f t="shared" ref="D251:N251" si="92">SUM(D252:D254)</f>
        <v>1111.5</v>
      </c>
      <c r="E251" s="18">
        <f t="shared" si="92"/>
        <v>800</v>
      </c>
      <c r="F251" s="18">
        <f t="shared" si="92"/>
        <v>440.7</v>
      </c>
      <c r="G251" s="18">
        <f t="shared" si="92"/>
        <v>1708.6</v>
      </c>
      <c r="H251" s="18">
        <f t="shared" si="92"/>
        <v>1358.7</v>
      </c>
      <c r="I251" s="42">
        <f t="shared" si="92"/>
        <v>3520.2</v>
      </c>
      <c r="J251" s="18">
        <f t="shared" si="92"/>
        <v>3654</v>
      </c>
      <c r="K251" s="18">
        <f t="shared" si="92"/>
        <v>3800.2</v>
      </c>
      <c r="L251" s="18">
        <f t="shared" si="92"/>
        <v>3800.2</v>
      </c>
      <c r="M251" s="18">
        <f t="shared" si="92"/>
        <v>3800.2</v>
      </c>
      <c r="N251" s="18">
        <f t="shared" si="92"/>
        <v>3800.2</v>
      </c>
      <c r="O251" s="11" t="s">
        <v>180</v>
      </c>
      <c r="P251" s="9"/>
      <c r="Q251" s="9"/>
      <c r="R251" s="9"/>
      <c r="S251" s="9"/>
    </row>
    <row r="252" spans="1:19" s="4" customFormat="1">
      <c r="A252" s="60">
        <v>190</v>
      </c>
      <c r="B252" s="11" t="s">
        <v>12</v>
      </c>
      <c r="C252" s="18">
        <f t="shared" si="75"/>
        <v>27794.500000000004</v>
      </c>
      <c r="D252" s="18">
        <v>1111.5</v>
      </c>
      <c r="E252" s="18">
        <v>800</v>
      </c>
      <c r="F252" s="18">
        <v>440.7</v>
      </c>
      <c r="G252" s="18">
        <v>1708.6</v>
      </c>
      <c r="H252" s="18">
        <v>1358.7</v>
      </c>
      <c r="I252" s="42">
        <v>3520.2</v>
      </c>
      <c r="J252" s="18">
        <v>3654</v>
      </c>
      <c r="K252" s="18">
        <v>3800.2</v>
      </c>
      <c r="L252" s="18">
        <v>3800.2</v>
      </c>
      <c r="M252" s="18">
        <v>3800.2</v>
      </c>
      <c r="N252" s="18">
        <v>3800.2</v>
      </c>
      <c r="O252" s="16"/>
      <c r="P252" s="9"/>
      <c r="Q252" s="9"/>
      <c r="R252" s="9"/>
      <c r="S252" s="9"/>
    </row>
    <row r="253" spans="1:19" s="4" customFormat="1">
      <c r="A253" s="60">
        <v>191</v>
      </c>
      <c r="B253" s="11" t="s">
        <v>13</v>
      </c>
      <c r="C253" s="18">
        <f t="shared" si="75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>
      <c r="A254" s="60">
        <v>192</v>
      </c>
      <c r="B254" s="11" t="s">
        <v>14</v>
      </c>
      <c r="C254" s="18">
        <f t="shared" si="75"/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6"/>
      <c r="P254" s="9"/>
      <c r="Q254" s="9"/>
      <c r="R254" s="9"/>
      <c r="S254" s="9"/>
    </row>
    <row r="255" spans="1:19" s="4" customFormat="1" ht="90">
      <c r="A255" s="60" t="s">
        <v>161</v>
      </c>
      <c r="B255" s="11" t="s">
        <v>102</v>
      </c>
      <c r="C255" s="18">
        <f t="shared" si="75"/>
        <v>764.5</v>
      </c>
      <c r="D255" s="18">
        <f>SUM(D256:D258)</f>
        <v>0</v>
      </c>
      <c r="E255" s="18">
        <f t="shared" ref="E255:N255" si="93">SUM(E256:E258)</f>
        <v>0</v>
      </c>
      <c r="F255" s="18">
        <f t="shared" si="93"/>
        <v>0</v>
      </c>
      <c r="G255" s="18">
        <f t="shared" si="93"/>
        <v>0</v>
      </c>
      <c r="H255" s="18">
        <f t="shared" si="93"/>
        <v>764.5</v>
      </c>
      <c r="I255" s="18">
        <f t="shared" si="93"/>
        <v>0</v>
      </c>
      <c r="J255" s="18">
        <f t="shared" si="93"/>
        <v>0</v>
      </c>
      <c r="K255" s="18">
        <f t="shared" si="93"/>
        <v>0</v>
      </c>
      <c r="L255" s="18">
        <f t="shared" si="93"/>
        <v>0</v>
      </c>
      <c r="M255" s="18">
        <f t="shared" si="93"/>
        <v>0</v>
      </c>
      <c r="N255" s="18">
        <f t="shared" si="93"/>
        <v>0</v>
      </c>
      <c r="O255" s="11" t="s">
        <v>112</v>
      </c>
      <c r="P255" s="9"/>
      <c r="Q255" s="9"/>
      <c r="R255" s="9"/>
      <c r="S255" s="9"/>
    </row>
    <row r="256" spans="1:19" s="4" customFormat="1">
      <c r="A256" s="60" t="s">
        <v>162</v>
      </c>
      <c r="B256" s="11" t="s">
        <v>12</v>
      </c>
      <c r="C256" s="18">
        <f t="shared" si="75"/>
        <v>764.5</v>
      </c>
      <c r="D256" s="18">
        <v>0</v>
      </c>
      <c r="E256" s="18">
        <v>0</v>
      </c>
      <c r="F256" s="18">
        <v>0</v>
      </c>
      <c r="G256" s="18">
        <v>0</v>
      </c>
      <c r="H256" s="18">
        <v>764.5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60" t="s">
        <v>163</v>
      </c>
      <c r="B257" s="11" t="s">
        <v>13</v>
      </c>
      <c r="C257" s="18">
        <f t="shared" si="75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>
      <c r="A258" s="60" t="s">
        <v>164</v>
      </c>
      <c r="B258" s="11" t="s">
        <v>14</v>
      </c>
      <c r="C258" s="18">
        <f t="shared" si="75"/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6"/>
      <c r="P258" s="9"/>
      <c r="Q258" s="9"/>
      <c r="R258" s="9"/>
      <c r="S258" s="9"/>
    </row>
    <row r="259" spans="1:19" s="4" customFormat="1" ht="60">
      <c r="A259" s="60" t="s">
        <v>237</v>
      </c>
      <c r="B259" s="11" t="s">
        <v>240</v>
      </c>
      <c r="C259" s="18">
        <f t="shared" si="75"/>
        <v>1035</v>
      </c>
      <c r="D259" s="18">
        <f>SUM(D260:D266)</f>
        <v>0</v>
      </c>
      <c r="E259" s="18">
        <f t="shared" ref="E259:N259" si="94">SUM(E260:E266)</f>
        <v>0</v>
      </c>
      <c r="F259" s="18">
        <f t="shared" si="94"/>
        <v>0</v>
      </c>
      <c r="G259" s="18">
        <f t="shared" si="94"/>
        <v>0</v>
      </c>
      <c r="H259" s="18">
        <f t="shared" si="94"/>
        <v>0</v>
      </c>
      <c r="I259" s="18">
        <f>SUM(I260:I262)</f>
        <v>1035</v>
      </c>
      <c r="J259" s="18">
        <f t="shared" si="94"/>
        <v>0</v>
      </c>
      <c r="K259" s="18">
        <f t="shared" si="94"/>
        <v>0</v>
      </c>
      <c r="L259" s="18">
        <f t="shared" si="94"/>
        <v>0</v>
      </c>
      <c r="M259" s="18">
        <f t="shared" si="94"/>
        <v>0</v>
      </c>
      <c r="N259" s="18">
        <f t="shared" si="94"/>
        <v>0</v>
      </c>
      <c r="O259" s="54"/>
      <c r="P259" s="9"/>
      <c r="Q259" s="9"/>
      <c r="R259" s="9"/>
      <c r="S259" s="9"/>
    </row>
    <row r="260" spans="1:19" s="4" customFormat="1">
      <c r="A260" s="60" t="s">
        <v>238</v>
      </c>
      <c r="B260" s="11" t="s">
        <v>12</v>
      </c>
      <c r="C260" s="18">
        <f t="shared" si="75"/>
        <v>1035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1035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60" t="s">
        <v>239</v>
      </c>
      <c r="B261" s="11" t="s">
        <v>13</v>
      </c>
      <c r="C261" s="18">
        <f t="shared" si="75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4" customFormat="1">
      <c r="A262" s="60">
        <v>192.8</v>
      </c>
      <c r="B262" s="11" t="s">
        <v>14</v>
      </c>
      <c r="C262" s="18">
        <f t="shared" si="75"/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6"/>
      <c r="P262" s="9"/>
      <c r="Q262" s="9"/>
      <c r="R262" s="9"/>
      <c r="S262" s="9"/>
    </row>
    <row r="263" spans="1:19" s="4" customFormat="1" ht="45">
      <c r="A263" s="60" t="s">
        <v>241</v>
      </c>
      <c r="B263" s="11" t="s">
        <v>245</v>
      </c>
      <c r="C263" s="18">
        <f t="shared" si="75"/>
        <v>219.7</v>
      </c>
      <c r="D263" s="18">
        <f>SUM(D264:D266)</f>
        <v>0</v>
      </c>
      <c r="E263" s="18">
        <f t="shared" ref="E263:N263" si="95">SUM(E264:E266)</f>
        <v>0</v>
      </c>
      <c r="F263" s="18">
        <f t="shared" si="95"/>
        <v>0</v>
      </c>
      <c r="G263" s="18">
        <f t="shared" si="95"/>
        <v>0</v>
      </c>
      <c r="H263" s="18">
        <f t="shared" si="95"/>
        <v>0</v>
      </c>
      <c r="I263" s="18">
        <f t="shared" si="95"/>
        <v>219.7</v>
      </c>
      <c r="J263" s="18">
        <f t="shared" si="95"/>
        <v>0</v>
      </c>
      <c r="K263" s="18">
        <f t="shared" si="95"/>
        <v>0</v>
      </c>
      <c r="L263" s="18">
        <f t="shared" si="95"/>
        <v>0</v>
      </c>
      <c r="M263" s="18">
        <f t="shared" si="95"/>
        <v>0</v>
      </c>
      <c r="N263" s="18">
        <f t="shared" si="95"/>
        <v>0</v>
      </c>
      <c r="O263" s="54"/>
      <c r="P263" s="9"/>
      <c r="Q263" s="9"/>
      <c r="R263" s="9"/>
      <c r="S263" s="9"/>
    </row>
    <row r="264" spans="1:19" s="4" customFormat="1" ht="30">
      <c r="A264" s="60" t="s">
        <v>242</v>
      </c>
      <c r="B264" s="11" t="s">
        <v>12</v>
      </c>
      <c r="C264" s="18">
        <f t="shared" si="75"/>
        <v>219.7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219.7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6"/>
      <c r="P264" s="9"/>
      <c r="Q264" s="9"/>
      <c r="R264" s="9"/>
      <c r="S264" s="9"/>
    </row>
    <row r="265" spans="1:19" s="4" customFormat="1" ht="30">
      <c r="A265" s="60" t="s">
        <v>243</v>
      </c>
      <c r="B265" s="11" t="s">
        <v>13</v>
      </c>
      <c r="C265" s="18">
        <f t="shared" si="75"/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6"/>
      <c r="P265" s="9"/>
      <c r="Q265" s="9"/>
      <c r="R265" s="9"/>
      <c r="S265" s="9"/>
    </row>
    <row r="266" spans="1:19" s="4" customFormat="1" ht="30">
      <c r="A266" s="60" t="s">
        <v>244</v>
      </c>
      <c r="B266" s="11" t="s">
        <v>14</v>
      </c>
      <c r="C266" s="18">
        <f t="shared" si="75"/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6"/>
      <c r="P266" s="9"/>
      <c r="Q266" s="9"/>
      <c r="R266" s="9"/>
      <c r="S266" s="9"/>
    </row>
    <row r="267" spans="1:19" s="2" customFormat="1" ht="15" customHeight="1">
      <c r="A267" s="60">
        <v>193</v>
      </c>
      <c r="B267" s="69" t="s">
        <v>47</v>
      </c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8"/>
      <c r="Q267" s="8"/>
      <c r="R267" s="8"/>
      <c r="S267" s="9"/>
    </row>
    <row r="268" spans="1:19" s="2" customFormat="1" ht="31.5" customHeight="1">
      <c r="A268" s="60">
        <v>194</v>
      </c>
      <c r="B268" s="11" t="s">
        <v>23</v>
      </c>
      <c r="C268" s="17">
        <f t="shared" ref="C268:C271" si="96">SUM(D268:N268)</f>
        <v>114708.79999999999</v>
      </c>
      <c r="D268" s="17">
        <f>SUM(D269:D271)</f>
        <v>11130</v>
      </c>
      <c r="E268" s="17">
        <f t="shared" ref="E268:N268" si="97">SUM(E269:E271)</f>
        <v>8010</v>
      </c>
      <c r="F268" s="17">
        <f t="shared" si="97"/>
        <v>13211</v>
      </c>
      <c r="G268" s="17">
        <f t="shared" si="97"/>
        <v>2740</v>
      </c>
      <c r="H268" s="17">
        <f t="shared" si="97"/>
        <v>19617</v>
      </c>
      <c r="I268" s="17">
        <f t="shared" si="97"/>
        <v>14930.2</v>
      </c>
      <c r="J268" s="17">
        <f t="shared" si="97"/>
        <v>13330.2</v>
      </c>
      <c r="K268" s="17">
        <f t="shared" si="97"/>
        <v>13330.2</v>
      </c>
      <c r="L268" s="17">
        <f t="shared" si="97"/>
        <v>13330.2</v>
      </c>
      <c r="M268" s="17">
        <f t="shared" si="97"/>
        <v>2540</v>
      </c>
      <c r="N268" s="17">
        <f t="shared" si="97"/>
        <v>2540</v>
      </c>
      <c r="O268" s="11"/>
      <c r="P268" s="8"/>
      <c r="Q268" s="8"/>
      <c r="R268" s="8"/>
      <c r="S268" s="9"/>
    </row>
    <row r="269" spans="1:19" s="2" customFormat="1">
      <c r="A269" s="60">
        <v>195</v>
      </c>
      <c r="B269" s="11" t="s">
        <v>12</v>
      </c>
      <c r="C269" s="17">
        <f t="shared" si="96"/>
        <v>55166.8</v>
      </c>
      <c r="D269" s="17">
        <f>D274</f>
        <v>0</v>
      </c>
      <c r="E269" s="17">
        <f t="shared" ref="E269:N269" si="98">E274</f>
        <v>0</v>
      </c>
      <c r="F269" s="17">
        <f t="shared" si="98"/>
        <v>2329</v>
      </c>
      <c r="G269" s="17">
        <f t="shared" si="98"/>
        <v>0</v>
      </c>
      <c r="H269" s="17">
        <f t="shared" si="98"/>
        <v>9677</v>
      </c>
      <c r="I269" s="17">
        <f t="shared" si="98"/>
        <v>10790.2</v>
      </c>
      <c r="J269" s="17">
        <f t="shared" si="98"/>
        <v>10790.2</v>
      </c>
      <c r="K269" s="17">
        <f t="shared" si="98"/>
        <v>10790.2</v>
      </c>
      <c r="L269" s="17">
        <f t="shared" si="98"/>
        <v>10790.2</v>
      </c>
      <c r="M269" s="17">
        <f t="shared" si="98"/>
        <v>0</v>
      </c>
      <c r="N269" s="17">
        <f t="shared" si="98"/>
        <v>0</v>
      </c>
      <c r="O269" s="11"/>
      <c r="P269" s="8"/>
      <c r="Q269" s="8"/>
      <c r="R269" s="8"/>
      <c r="S269" s="9"/>
    </row>
    <row r="270" spans="1:19" s="2" customFormat="1">
      <c r="A270" s="60">
        <v>196</v>
      </c>
      <c r="B270" s="11" t="s">
        <v>13</v>
      </c>
      <c r="C270" s="17">
        <f t="shared" si="96"/>
        <v>2295.4</v>
      </c>
      <c r="D270" s="17">
        <f t="shared" ref="D270:N271" si="99">D275</f>
        <v>0</v>
      </c>
      <c r="E270" s="17">
        <f t="shared" si="99"/>
        <v>0</v>
      </c>
      <c r="F270" s="17">
        <f t="shared" si="99"/>
        <v>2295.4</v>
      </c>
      <c r="G270" s="17">
        <f t="shared" si="99"/>
        <v>0</v>
      </c>
      <c r="H270" s="17">
        <f t="shared" si="99"/>
        <v>0</v>
      </c>
      <c r="I270" s="17">
        <f t="shared" si="99"/>
        <v>0</v>
      </c>
      <c r="J270" s="17">
        <f t="shared" si="99"/>
        <v>0</v>
      </c>
      <c r="K270" s="17">
        <f t="shared" si="99"/>
        <v>0</v>
      </c>
      <c r="L270" s="17">
        <f t="shared" si="99"/>
        <v>0</v>
      </c>
      <c r="M270" s="17">
        <f t="shared" si="99"/>
        <v>0</v>
      </c>
      <c r="N270" s="17">
        <f t="shared" si="99"/>
        <v>0</v>
      </c>
      <c r="O270" s="11"/>
      <c r="P270" s="8"/>
      <c r="Q270" s="8"/>
      <c r="R270" s="8"/>
      <c r="S270" s="9"/>
    </row>
    <row r="271" spans="1:19" s="2" customFormat="1">
      <c r="A271" s="60">
        <v>197</v>
      </c>
      <c r="B271" s="11" t="s">
        <v>14</v>
      </c>
      <c r="C271" s="17">
        <f t="shared" si="96"/>
        <v>57246.6</v>
      </c>
      <c r="D271" s="17">
        <f t="shared" si="99"/>
        <v>11130</v>
      </c>
      <c r="E271" s="17">
        <f t="shared" si="99"/>
        <v>8010</v>
      </c>
      <c r="F271" s="17">
        <f t="shared" si="99"/>
        <v>8586.6</v>
      </c>
      <c r="G271" s="17">
        <f t="shared" si="99"/>
        <v>2740</v>
      </c>
      <c r="H271" s="17">
        <f t="shared" si="99"/>
        <v>9940</v>
      </c>
      <c r="I271" s="17">
        <f t="shared" si="99"/>
        <v>4140</v>
      </c>
      <c r="J271" s="17">
        <f t="shared" si="99"/>
        <v>2540</v>
      </c>
      <c r="K271" s="17">
        <f t="shared" si="99"/>
        <v>2540</v>
      </c>
      <c r="L271" s="17">
        <f t="shared" si="99"/>
        <v>2540</v>
      </c>
      <c r="M271" s="17">
        <f t="shared" si="99"/>
        <v>2540</v>
      </c>
      <c r="N271" s="17">
        <f t="shared" si="99"/>
        <v>2540</v>
      </c>
      <c r="O271" s="11"/>
      <c r="P271" s="8"/>
      <c r="Q271" s="8"/>
      <c r="R271" s="8"/>
      <c r="S271" s="9"/>
    </row>
    <row r="272" spans="1:19" s="2" customFormat="1">
      <c r="A272" s="60">
        <v>198</v>
      </c>
      <c r="B272" s="68" t="s">
        <v>28</v>
      </c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8"/>
      <c r="Q272" s="8"/>
      <c r="R272" s="8"/>
      <c r="S272" s="9"/>
    </row>
    <row r="273" spans="1:19" s="2" customFormat="1" ht="45">
      <c r="A273" s="60">
        <v>199</v>
      </c>
      <c r="B273" s="11" t="s">
        <v>22</v>
      </c>
      <c r="C273" s="17">
        <f t="shared" ref="C273:C324" si="100">SUM(D273:N273)</f>
        <v>114708.79999999999</v>
      </c>
      <c r="D273" s="17">
        <f t="shared" ref="D273:N273" si="101">SUM(D274:D276)</f>
        <v>11130</v>
      </c>
      <c r="E273" s="17">
        <f t="shared" si="101"/>
        <v>8010</v>
      </c>
      <c r="F273" s="17">
        <f t="shared" si="101"/>
        <v>13211</v>
      </c>
      <c r="G273" s="17">
        <f t="shared" si="101"/>
        <v>2740</v>
      </c>
      <c r="H273" s="17">
        <f t="shared" si="101"/>
        <v>19617</v>
      </c>
      <c r="I273" s="17">
        <f t="shared" si="101"/>
        <v>14930.2</v>
      </c>
      <c r="J273" s="17">
        <f t="shared" si="101"/>
        <v>13330.2</v>
      </c>
      <c r="K273" s="17">
        <f t="shared" si="101"/>
        <v>13330.2</v>
      </c>
      <c r="L273" s="17">
        <f t="shared" si="101"/>
        <v>13330.2</v>
      </c>
      <c r="M273" s="17">
        <f t="shared" si="101"/>
        <v>2540</v>
      </c>
      <c r="N273" s="17">
        <f t="shared" si="101"/>
        <v>2540</v>
      </c>
      <c r="O273" s="11"/>
      <c r="P273" s="8"/>
      <c r="Q273" s="8"/>
      <c r="R273" s="8"/>
      <c r="S273" s="9"/>
    </row>
    <row r="274" spans="1:19" s="2" customFormat="1">
      <c r="A274" s="60">
        <v>200</v>
      </c>
      <c r="B274" s="11" t="s">
        <v>12</v>
      </c>
      <c r="C274" s="17">
        <f t="shared" si="100"/>
        <v>55166.8</v>
      </c>
      <c r="D274" s="17">
        <f>D278+D282+D286+D290+D294+D298+D302+D306+D310+D314+D318+D322</f>
        <v>0</v>
      </c>
      <c r="E274" s="17">
        <f t="shared" ref="E274:N274" si="102">E278+E282+E286+E290+E294+E298+E302+E306+E310+E314+E318+E322</f>
        <v>0</v>
      </c>
      <c r="F274" s="17">
        <f t="shared" si="102"/>
        <v>2329</v>
      </c>
      <c r="G274" s="17">
        <f t="shared" si="102"/>
        <v>0</v>
      </c>
      <c r="H274" s="17">
        <f t="shared" si="102"/>
        <v>9677</v>
      </c>
      <c r="I274" s="17">
        <f t="shared" si="102"/>
        <v>10790.2</v>
      </c>
      <c r="J274" s="17">
        <f t="shared" si="102"/>
        <v>10790.2</v>
      </c>
      <c r="K274" s="17">
        <f t="shared" si="102"/>
        <v>10790.2</v>
      </c>
      <c r="L274" s="17">
        <f t="shared" si="102"/>
        <v>10790.2</v>
      </c>
      <c r="M274" s="17">
        <f t="shared" si="102"/>
        <v>0</v>
      </c>
      <c r="N274" s="17">
        <f t="shared" si="102"/>
        <v>0</v>
      </c>
      <c r="O274" s="11"/>
      <c r="P274" s="8"/>
      <c r="Q274" s="8"/>
      <c r="R274" s="8"/>
      <c r="S274" s="9"/>
    </row>
    <row r="275" spans="1:19" s="2" customFormat="1">
      <c r="A275" s="60">
        <v>201</v>
      </c>
      <c r="B275" s="11" t="s">
        <v>13</v>
      </c>
      <c r="C275" s="17">
        <f t="shared" si="100"/>
        <v>2295.4</v>
      </c>
      <c r="D275" s="17">
        <f t="shared" ref="D275:N276" si="103">D279+D283+D287+D291+D295+D299+D303+D307+D311+D315+D319+D323</f>
        <v>0</v>
      </c>
      <c r="E275" s="17">
        <f t="shared" si="103"/>
        <v>0</v>
      </c>
      <c r="F275" s="17">
        <f t="shared" si="103"/>
        <v>2295.4</v>
      </c>
      <c r="G275" s="17">
        <f t="shared" si="103"/>
        <v>0</v>
      </c>
      <c r="H275" s="17">
        <f t="shared" si="103"/>
        <v>0</v>
      </c>
      <c r="I275" s="17">
        <f t="shared" si="103"/>
        <v>0</v>
      </c>
      <c r="J275" s="17">
        <f t="shared" si="103"/>
        <v>0</v>
      </c>
      <c r="K275" s="17">
        <f t="shared" si="103"/>
        <v>0</v>
      </c>
      <c r="L275" s="17">
        <f t="shared" si="103"/>
        <v>0</v>
      </c>
      <c r="M275" s="17">
        <f t="shared" si="103"/>
        <v>0</v>
      </c>
      <c r="N275" s="17">
        <f t="shared" si="103"/>
        <v>0</v>
      </c>
      <c r="O275" s="11"/>
      <c r="P275" s="8"/>
      <c r="Q275" s="8"/>
      <c r="R275" s="8"/>
      <c r="S275" s="9"/>
    </row>
    <row r="276" spans="1:19" s="2" customFormat="1">
      <c r="A276" s="60">
        <v>202</v>
      </c>
      <c r="B276" s="11" t="s">
        <v>14</v>
      </c>
      <c r="C276" s="18">
        <f t="shared" si="100"/>
        <v>57246.6</v>
      </c>
      <c r="D276" s="18">
        <f t="shared" si="103"/>
        <v>11130</v>
      </c>
      <c r="E276" s="18">
        <f t="shared" si="103"/>
        <v>8010</v>
      </c>
      <c r="F276" s="18">
        <f t="shared" si="103"/>
        <v>8586.6</v>
      </c>
      <c r="G276" s="18">
        <f t="shared" si="103"/>
        <v>2740</v>
      </c>
      <c r="H276" s="18">
        <f t="shared" si="103"/>
        <v>9940</v>
      </c>
      <c r="I276" s="18">
        <f t="shared" si="103"/>
        <v>4140</v>
      </c>
      <c r="J276" s="18">
        <f t="shared" si="103"/>
        <v>2540</v>
      </c>
      <c r="K276" s="18">
        <f t="shared" si="103"/>
        <v>2540</v>
      </c>
      <c r="L276" s="18">
        <f t="shared" si="103"/>
        <v>2540</v>
      </c>
      <c r="M276" s="18">
        <f t="shared" si="103"/>
        <v>2540</v>
      </c>
      <c r="N276" s="18">
        <f t="shared" si="103"/>
        <v>2540</v>
      </c>
      <c r="O276" s="14"/>
      <c r="P276" s="9"/>
      <c r="Q276" s="9"/>
      <c r="R276" s="9"/>
      <c r="S276" s="9"/>
    </row>
    <row r="277" spans="1:19" s="2" customFormat="1" ht="105">
      <c r="A277" s="60">
        <v>203</v>
      </c>
      <c r="B277" s="11" t="s">
        <v>56</v>
      </c>
      <c r="C277" s="18">
        <f t="shared" si="100"/>
        <v>11540</v>
      </c>
      <c r="D277" s="18">
        <f t="shared" ref="D277" si="104">SUM(D278:D280)</f>
        <v>5500</v>
      </c>
      <c r="E277" s="18">
        <f t="shared" ref="E277:N277" si="105">SUM(E278:E280)</f>
        <v>3020</v>
      </c>
      <c r="F277" s="18">
        <f t="shared" si="105"/>
        <v>3020</v>
      </c>
      <c r="G277" s="18">
        <f t="shared" si="105"/>
        <v>0</v>
      </c>
      <c r="H277" s="18">
        <f t="shared" si="105"/>
        <v>0</v>
      </c>
      <c r="I277" s="18">
        <f t="shared" si="105"/>
        <v>0</v>
      </c>
      <c r="J277" s="18">
        <f t="shared" si="105"/>
        <v>0</v>
      </c>
      <c r="K277" s="18">
        <f t="shared" si="105"/>
        <v>0</v>
      </c>
      <c r="L277" s="18">
        <f t="shared" si="105"/>
        <v>0</v>
      </c>
      <c r="M277" s="18">
        <f t="shared" si="105"/>
        <v>0</v>
      </c>
      <c r="N277" s="18">
        <f t="shared" si="105"/>
        <v>0</v>
      </c>
      <c r="O277" s="11" t="s">
        <v>126</v>
      </c>
      <c r="P277" s="9"/>
      <c r="Q277" s="9"/>
      <c r="R277" s="9"/>
      <c r="S277" s="9"/>
    </row>
    <row r="278" spans="1:19" s="2" customFormat="1">
      <c r="A278" s="60">
        <v>204</v>
      </c>
      <c r="B278" s="11" t="s">
        <v>12</v>
      </c>
      <c r="C278" s="18">
        <f t="shared" si="100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60">
        <v>205</v>
      </c>
      <c r="B279" s="11" t="s">
        <v>13</v>
      </c>
      <c r="C279" s="18">
        <f t="shared" si="100"/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6"/>
      <c r="P279" s="9"/>
      <c r="Q279" s="9"/>
      <c r="R279" s="9"/>
      <c r="S279" s="9"/>
    </row>
    <row r="280" spans="1:19" s="2" customFormat="1">
      <c r="A280" s="60">
        <v>206</v>
      </c>
      <c r="B280" s="11" t="s">
        <v>14</v>
      </c>
      <c r="C280" s="18">
        <f t="shared" si="100"/>
        <v>11540</v>
      </c>
      <c r="D280" s="18">
        <v>5500</v>
      </c>
      <c r="E280" s="18">
        <v>3020</v>
      </c>
      <c r="F280" s="18">
        <v>3020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6"/>
      <c r="P280" s="9"/>
      <c r="Q280" s="9"/>
      <c r="R280" s="9"/>
      <c r="S280" s="9"/>
    </row>
    <row r="281" spans="1:19" s="2" customFormat="1" ht="61.5" customHeight="1">
      <c r="A281" s="60">
        <v>207</v>
      </c>
      <c r="B281" s="11" t="s">
        <v>57</v>
      </c>
      <c r="C281" s="18">
        <f t="shared" si="100"/>
        <v>5500</v>
      </c>
      <c r="D281" s="18">
        <f t="shared" ref="D281:N281" si="106">SUM(D282:D284)</f>
        <v>500</v>
      </c>
      <c r="E281" s="18">
        <f t="shared" si="106"/>
        <v>500</v>
      </c>
      <c r="F281" s="18">
        <f t="shared" si="106"/>
        <v>500</v>
      </c>
      <c r="G281" s="18">
        <f t="shared" si="106"/>
        <v>500</v>
      </c>
      <c r="H281" s="18">
        <f t="shared" si="106"/>
        <v>500</v>
      </c>
      <c r="I281" s="18">
        <f t="shared" si="106"/>
        <v>500</v>
      </c>
      <c r="J281" s="18">
        <f t="shared" si="106"/>
        <v>500</v>
      </c>
      <c r="K281" s="18">
        <f t="shared" si="106"/>
        <v>500</v>
      </c>
      <c r="L281" s="18">
        <f t="shared" si="106"/>
        <v>500</v>
      </c>
      <c r="M281" s="18">
        <f t="shared" si="106"/>
        <v>500</v>
      </c>
      <c r="N281" s="18">
        <f t="shared" si="106"/>
        <v>500</v>
      </c>
      <c r="O281" s="11" t="s">
        <v>125</v>
      </c>
      <c r="P281" s="9"/>
      <c r="Q281" s="9"/>
      <c r="R281" s="9"/>
      <c r="S281" s="9"/>
    </row>
    <row r="282" spans="1:19" s="2" customFormat="1">
      <c r="A282" s="60">
        <v>208</v>
      </c>
      <c r="B282" s="11" t="s">
        <v>12</v>
      </c>
      <c r="C282" s="18">
        <f t="shared" si="100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60">
        <v>209</v>
      </c>
      <c r="B283" s="11" t="s">
        <v>13</v>
      </c>
      <c r="C283" s="18">
        <f t="shared" si="100"/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6"/>
      <c r="P283" s="9"/>
      <c r="Q283" s="9"/>
      <c r="R283" s="9"/>
      <c r="S283" s="9"/>
    </row>
    <row r="284" spans="1:19" s="2" customFormat="1">
      <c r="A284" s="60">
        <v>210</v>
      </c>
      <c r="B284" s="11" t="s">
        <v>14</v>
      </c>
      <c r="C284" s="18">
        <f t="shared" si="100"/>
        <v>5500</v>
      </c>
      <c r="D284" s="18">
        <v>500</v>
      </c>
      <c r="E284" s="18">
        <v>500</v>
      </c>
      <c r="F284" s="18">
        <v>500</v>
      </c>
      <c r="G284" s="18">
        <v>500</v>
      </c>
      <c r="H284" s="18">
        <v>500</v>
      </c>
      <c r="I284" s="18">
        <v>500</v>
      </c>
      <c r="J284" s="18">
        <v>500</v>
      </c>
      <c r="K284" s="18">
        <v>500</v>
      </c>
      <c r="L284" s="18">
        <v>500</v>
      </c>
      <c r="M284" s="18">
        <v>500</v>
      </c>
      <c r="N284" s="18">
        <v>500</v>
      </c>
      <c r="O284" s="16"/>
      <c r="P284" s="9"/>
      <c r="Q284" s="9"/>
      <c r="R284" s="9"/>
      <c r="S284" s="9"/>
    </row>
    <row r="285" spans="1:19" s="2" customFormat="1" ht="77.25" customHeight="1">
      <c r="A285" s="60">
        <v>211</v>
      </c>
      <c r="B285" s="11" t="s">
        <v>58</v>
      </c>
      <c r="C285" s="18">
        <f t="shared" si="100"/>
        <v>2200</v>
      </c>
      <c r="D285" s="18">
        <f t="shared" ref="D285:N285" si="107">SUM(D286:D288)</f>
        <v>200</v>
      </c>
      <c r="E285" s="18">
        <f t="shared" si="107"/>
        <v>200</v>
      </c>
      <c r="F285" s="18">
        <f t="shared" si="107"/>
        <v>200</v>
      </c>
      <c r="G285" s="18">
        <f t="shared" si="107"/>
        <v>200</v>
      </c>
      <c r="H285" s="18">
        <f t="shared" si="107"/>
        <v>200</v>
      </c>
      <c r="I285" s="18">
        <f t="shared" si="107"/>
        <v>200</v>
      </c>
      <c r="J285" s="18">
        <f t="shared" si="107"/>
        <v>200</v>
      </c>
      <c r="K285" s="18">
        <f t="shared" si="107"/>
        <v>200</v>
      </c>
      <c r="L285" s="18">
        <f t="shared" si="107"/>
        <v>200</v>
      </c>
      <c r="M285" s="18">
        <f t="shared" si="107"/>
        <v>200</v>
      </c>
      <c r="N285" s="18">
        <f t="shared" si="107"/>
        <v>200</v>
      </c>
      <c r="O285" s="11" t="s">
        <v>113</v>
      </c>
      <c r="P285" s="9"/>
      <c r="Q285" s="9"/>
      <c r="R285" s="9"/>
      <c r="S285" s="9"/>
    </row>
    <row r="286" spans="1:19" s="2" customFormat="1">
      <c r="A286" s="60">
        <v>212</v>
      </c>
      <c r="B286" s="11" t="s">
        <v>12</v>
      </c>
      <c r="C286" s="18">
        <f t="shared" si="100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60">
        <v>213</v>
      </c>
      <c r="B287" s="11" t="s">
        <v>13</v>
      </c>
      <c r="C287" s="18">
        <f t="shared" si="100"/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6"/>
      <c r="P287" s="9"/>
      <c r="Q287" s="9"/>
      <c r="R287" s="9"/>
      <c r="S287" s="9"/>
    </row>
    <row r="288" spans="1:19" s="2" customFormat="1">
      <c r="A288" s="60">
        <v>214</v>
      </c>
      <c r="B288" s="11" t="s">
        <v>14</v>
      </c>
      <c r="C288" s="18">
        <f t="shared" si="100"/>
        <v>2200</v>
      </c>
      <c r="D288" s="18">
        <v>200</v>
      </c>
      <c r="E288" s="18">
        <v>200</v>
      </c>
      <c r="F288" s="18">
        <v>200</v>
      </c>
      <c r="G288" s="18">
        <v>200</v>
      </c>
      <c r="H288" s="18">
        <v>200</v>
      </c>
      <c r="I288" s="18">
        <v>200</v>
      </c>
      <c r="J288" s="18">
        <v>200</v>
      </c>
      <c r="K288" s="18">
        <v>200</v>
      </c>
      <c r="L288" s="18">
        <v>200</v>
      </c>
      <c r="M288" s="18">
        <v>200</v>
      </c>
      <c r="N288" s="18">
        <v>200</v>
      </c>
      <c r="O288" s="16"/>
      <c r="P288" s="9"/>
      <c r="Q288" s="9"/>
      <c r="R288" s="9"/>
      <c r="S288" s="9"/>
    </row>
    <row r="289" spans="1:19" s="2" customFormat="1" ht="61.5" customHeight="1">
      <c r="A289" s="60">
        <v>215</v>
      </c>
      <c r="B289" s="11" t="s">
        <v>59</v>
      </c>
      <c r="C289" s="18">
        <f t="shared" si="100"/>
        <v>4400</v>
      </c>
      <c r="D289" s="18">
        <f t="shared" ref="D289:N289" si="108">SUM(D290:D292)</f>
        <v>400</v>
      </c>
      <c r="E289" s="18">
        <f t="shared" si="108"/>
        <v>400</v>
      </c>
      <c r="F289" s="18">
        <f t="shared" si="108"/>
        <v>400</v>
      </c>
      <c r="G289" s="18">
        <f t="shared" si="108"/>
        <v>400</v>
      </c>
      <c r="H289" s="18">
        <f t="shared" si="108"/>
        <v>400</v>
      </c>
      <c r="I289" s="18">
        <f t="shared" si="108"/>
        <v>400</v>
      </c>
      <c r="J289" s="18">
        <f t="shared" si="108"/>
        <v>400</v>
      </c>
      <c r="K289" s="18">
        <f t="shared" si="108"/>
        <v>400</v>
      </c>
      <c r="L289" s="18">
        <f t="shared" si="108"/>
        <v>400</v>
      </c>
      <c r="M289" s="18">
        <f t="shared" si="108"/>
        <v>400</v>
      </c>
      <c r="N289" s="18">
        <f t="shared" si="108"/>
        <v>400</v>
      </c>
      <c r="O289" s="11" t="s">
        <v>124</v>
      </c>
      <c r="P289" s="9"/>
      <c r="Q289" s="9"/>
      <c r="R289" s="9"/>
      <c r="S289" s="9"/>
    </row>
    <row r="290" spans="1:19" s="2" customFormat="1">
      <c r="A290" s="60">
        <v>216</v>
      </c>
      <c r="B290" s="11" t="s">
        <v>12</v>
      </c>
      <c r="C290" s="18">
        <f t="shared" si="100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60">
        <v>217</v>
      </c>
      <c r="B291" s="11" t="s">
        <v>13</v>
      </c>
      <c r="C291" s="18">
        <f t="shared" si="100"/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6"/>
      <c r="P291" s="9"/>
      <c r="Q291" s="9"/>
      <c r="R291" s="9"/>
      <c r="S291" s="9"/>
    </row>
    <row r="292" spans="1:19" s="2" customFormat="1">
      <c r="A292" s="60">
        <v>218</v>
      </c>
      <c r="B292" s="11" t="s">
        <v>14</v>
      </c>
      <c r="C292" s="18">
        <f t="shared" si="100"/>
        <v>4400</v>
      </c>
      <c r="D292" s="18">
        <v>400</v>
      </c>
      <c r="E292" s="18">
        <v>400</v>
      </c>
      <c r="F292" s="18">
        <v>400</v>
      </c>
      <c r="G292" s="18">
        <v>400</v>
      </c>
      <c r="H292" s="18">
        <v>400</v>
      </c>
      <c r="I292" s="18">
        <v>400</v>
      </c>
      <c r="J292" s="18">
        <v>400</v>
      </c>
      <c r="K292" s="18">
        <v>400</v>
      </c>
      <c r="L292" s="18">
        <v>400</v>
      </c>
      <c r="M292" s="18">
        <v>400</v>
      </c>
      <c r="N292" s="18">
        <v>400</v>
      </c>
      <c r="O292" s="16"/>
      <c r="P292" s="9"/>
      <c r="Q292" s="9"/>
      <c r="R292" s="9"/>
      <c r="S292" s="9"/>
    </row>
    <row r="293" spans="1:19" s="2" customFormat="1" ht="91.5" customHeight="1">
      <c r="A293" s="60">
        <v>219</v>
      </c>
      <c r="B293" s="11" t="s">
        <v>60</v>
      </c>
      <c r="C293" s="18">
        <f t="shared" si="100"/>
        <v>9240</v>
      </c>
      <c r="D293" s="18">
        <v>840</v>
      </c>
      <c r="E293" s="18">
        <f t="shared" ref="E293:N293" si="109">SUM(E294:E296)</f>
        <v>840</v>
      </c>
      <c r="F293" s="18">
        <f t="shared" si="109"/>
        <v>840</v>
      </c>
      <c r="G293" s="18">
        <f t="shared" si="109"/>
        <v>840</v>
      </c>
      <c r="H293" s="18">
        <f t="shared" si="109"/>
        <v>840</v>
      </c>
      <c r="I293" s="18">
        <f t="shared" si="109"/>
        <v>840</v>
      </c>
      <c r="J293" s="18">
        <f t="shared" si="109"/>
        <v>840</v>
      </c>
      <c r="K293" s="18">
        <f t="shared" si="109"/>
        <v>840</v>
      </c>
      <c r="L293" s="18">
        <f t="shared" si="109"/>
        <v>840</v>
      </c>
      <c r="M293" s="18">
        <f t="shared" si="109"/>
        <v>840</v>
      </c>
      <c r="N293" s="18">
        <f t="shared" si="109"/>
        <v>840</v>
      </c>
      <c r="O293" s="11" t="s">
        <v>123</v>
      </c>
      <c r="P293" s="9"/>
      <c r="Q293" s="9"/>
      <c r="R293" s="9"/>
      <c r="S293" s="9"/>
    </row>
    <row r="294" spans="1:19" s="2" customFormat="1">
      <c r="A294" s="60">
        <v>220</v>
      </c>
      <c r="B294" s="11" t="s">
        <v>12</v>
      </c>
      <c r="C294" s="18">
        <f t="shared" si="100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60">
        <v>221</v>
      </c>
      <c r="B295" s="11" t="s">
        <v>13</v>
      </c>
      <c r="C295" s="18">
        <f t="shared" si="100"/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>
      <c r="A296" s="60">
        <v>222</v>
      </c>
      <c r="B296" s="11" t="s">
        <v>14</v>
      </c>
      <c r="C296" s="18">
        <f t="shared" si="100"/>
        <v>9240</v>
      </c>
      <c r="D296" s="18">
        <v>840</v>
      </c>
      <c r="E296" s="18">
        <v>840</v>
      </c>
      <c r="F296" s="18">
        <v>840</v>
      </c>
      <c r="G296" s="18">
        <v>840</v>
      </c>
      <c r="H296" s="18">
        <v>840</v>
      </c>
      <c r="I296" s="18">
        <v>840</v>
      </c>
      <c r="J296" s="18">
        <v>840</v>
      </c>
      <c r="K296" s="18">
        <v>840</v>
      </c>
      <c r="L296" s="18">
        <v>840</v>
      </c>
      <c r="M296" s="18">
        <v>840</v>
      </c>
      <c r="N296" s="18">
        <v>840</v>
      </c>
      <c r="O296" s="16"/>
      <c r="P296" s="9"/>
      <c r="Q296" s="9"/>
      <c r="R296" s="9"/>
      <c r="S296" s="9"/>
    </row>
    <row r="297" spans="1:19" s="2" customFormat="1" ht="150.75" customHeight="1">
      <c r="A297" s="60">
        <v>223</v>
      </c>
      <c r="B297" s="11" t="s">
        <v>61</v>
      </c>
      <c r="C297" s="18">
        <f t="shared" si="100"/>
        <v>40</v>
      </c>
      <c r="D297" s="18">
        <f t="shared" ref="D297:N297" si="110">SUM(D298:D300)</f>
        <v>40</v>
      </c>
      <c r="E297" s="18">
        <f t="shared" si="110"/>
        <v>0</v>
      </c>
      <c r="F297" s="18">
        <f t="shared" si="110"/>
        <v>0</v>
      </c>
      <c r="G297" s="18">
        <f t="shared" si="110"/>
        <v>0</v>
      </c>
      <c r="H297" s="18">
        <f t="shared" si="110"/>
        <v>0</v>
      </c>
      <c r="I297" s="18">
        <f t="shared" si="110"/>
        <v>0</v>
      </c>
      <c r="J297" s="18">
        <f t="shared" si="110"/>
        <v>0</v>
      </c>
      <c r="K297" s="18">
        <f t="shared" si="110"/>
        <v>0</v>
      </c>
      <c r="L297" s="18">
        <f t="shared" si="110"/>
        <v>0</v>
      </c>
      <c r="M297" s="18">
        <f t="shared" si="110"/>
        <v>0</v>
      </c>
      <c r="N297" s="18">
        <f t="shared" si="110"/>
        <v>0</v>
      </c>
      <c r="O297" s="11" t="s">
        <v>122</v>
      </c>
      <c r="P297" s="9"/>
      <c r="Q297" s="9"/>
      <c r="R297" s="9"/>
      <c r="S297" s="9"/>
    </row>
    <row r="298" spans="1:19" s="2" customFormat="1">
      <c r="A298" s="60">
        <v>224</v>
      </c>
      <c r="B298" s="11" t="s">
        <v>12</v>
      </c>
      <c r="C298" s="18">
        <f t="shared" si="100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60">
        <v>225</v>
      </c>
      <c r="B299" s="11" t="s">
        <v>13</v>
      </c>
      <c r="C299" s="18">
        <f t="shared" si="100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>
      <c r="A300" s="60">
        <v>226</v>
      </c>
      <c r="B300" s="11" t="s">
        <v>14</v>
      </c>
      <c r="C300" s="18">
        <f t="shared" si="100"/>
        <v>40</v>
      </c>
      <c r="D300" s="18">
        <v>40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6"/>
      <c r="P300" s="9"/>
      <c r="Q300" s="9"/>
      <c r="R300" s="9"/>
      <c r="S300" s="9"/>
    </row>
    <row r="301" spans="1:19" s="2" customFormat="1" ht="76.5" customHeight="1">
      <c r="A301" s="60">
        <v>227</v>
      </c>
      <c r="B301" s="11" t="s">
        <v>62</v>
      </c>
      <c r="C301" s="18">
        <f t="shared" si="100"/>
        <v>0</v>
      </c>
      <c r="D301" s="18">
        <f t="shared" ref="D301:N301" si="111">SUM(D302:D304)</f>
        <v>0</v>
      </c>
      <c r="E301" s="18">
        <f t="shared" si="111"/>
        <v>0</v>
      </c>
      <c r="F301" s="18">
        <f t="shared" si="111"/>
        <v>0</v>
      </c>
      <c r="G301" s="18">
        <f t="shared" si="111"/>
        <v>0</v>
      </c>
      <c r="H301" s="18">
        <f t="shared" si="111"/>
        <v>0</v>
      </c>
      <c r="I301" s="18">
        <f t="shared" si="111"/>
        <v>0</v>
      </c>
      <c r="J301" s="18">
        <f t="shared" si="111"/>
        <v>0</v>
      </c>
      <c r="K301" s="18">
        <f t="shared" si="111"/>
        <v>0</v>
      </c>
      <c r="L301" s="18">
        <f t="shared" si="111"/>
        <v>0</v>
      </c>
      <c r="M301" s="18">
        <f t="shared" si="111"/>
        <v>0</v>
      </c>
      <c r="N301" s="18">
        <f t="shared" si="111"/>
        <v>0</v>
      </c>
      <c r="O301" s="11" t="s">
        <v>121</v>
      </c>
      <c r="P301" s="9"/>
      <c r="Q301" s="9"/>
      <c r="R301" s="9"/>
      <c r="S301" s="9"/>
    </row>
    <row r="302" spans="1:19" s="2" customFormat="1">
      <c r="A302" s="60">
        <v>228</v>
      </c>
      <c r="B302" s="11" t="s">
        <v>12</v>
      </c>
      <c r="C302" s="18">
        <f t="shared" si="100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60">
        <v>229</v>
      </c>
      <c r="B303" s="11" t="s">
        <v>13</v>
      </c>
      <c r="C303" s="18">
        <f t="shared" si="100"/>
        <v>0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>
      <c r="A304" s="60">
        <v>230</v>
      </c>
      <c r="B304" s="11" t="s">
        <v>14</v>
      </c>
      <c r="C304" s="18">
        <f t="shared" si="100"/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6"/>
      <c r="P304" s="9"/>
      <c r="Q304" s="9"/>
      <c r="R304" s="9"/>
      <c r="S304" s="9"/>
    </row>
    <row r="305" spans="1:19" s="2" customFormat="1" ht="76.5" customHeight="1">
      <c r="A305" s="60">
        <v>231</v>
      </c>
      <c r="B305" s="11" t="s">
        <v>63</v>
      </c>
      <c r="C305" s="18">
        <f t="shared" si="100"/>
        <v>3750</v>
      </c>
      <c r="D305" s="18">
        <f t="shared" ref="D305:N305" si="112">SUM(D306:D308)</f>
        <v>1250</v>
      </c>
      <c r="E305" s="18">
        <f t="shared" si="112"/>
        <v>1250</v>
      </c>
      <c r="F305" s="18">
        <f t="shared" si="112"/>
        <v>1250</v>
      </c>
      <c r="G305" s="18">
        <f t="shared" si="112"/>
        <v>0</v>
      </c>
      <c r="H305" s="18">
        <f t="shared" si="112"/>
        <v>0</v>
      </c>
      <c r="I305" s="18">
        <f t="shared" si="112"/>
        <v>0</v>
      </c>
      <c r="J305" s="18">
        <f t="shared" si="112"/>
        <v>0</v>
      </c>
      <c r="K305" s="18">
        <f t="shared" si="112"/>
        <v>0</v>
      </c>
      <c r="L305" s="18">
        <f t="shared" si="112"/>
        <v>0</v>
      </c>
      <c r="M305" s="18">
        <f t="shared" si="112"/>
        <v>0</v>
      </c>
      <c r="N305" s="18">
        <f t="shared" si="112"/>
        <v>0</v>
      </c>
      <c r="O305" s="11" t="s">
        <v>113</v>
      </c>
      <c r="P305" s="9"/>
      <c r="Q305" s="9"/>
      <c r="R305" s="9"/>
      <c r="S305" s="9"/>
    </row>
    <row r="306" spans="1:19" s="2" customFormat="1">
      <c r="A306" s="60">
        <v>232</v>
      </c>
      <c r="B306" s="11" t="s">
        <v>12</v>
      </c>
      <c r="C306" s="18">
        <f t="shared" si="100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60">
        <v>233</v>
      </c>
      <c r="B307" s="11" t="s">
        <v>13</v>
      </c>
      <c r="C307" s="18">
        <f t="shared" si="100"/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6"/>
      <c r="P307" s="9"/>
      <c r="Q307" s="9"/>
      <c r="R307" s="9"/>
      <c r="S307" s="9"/>
    </row>
    <row r="308" spans="1:19" s="2" customFormat="1">
      <c r="A308" s="60">
        <v>234</v>
      </c>
      <c r="B308" s="11" t="s">
        <v>14</v>
      </c>
      <c r="C308" s="18">
        <f t="shared" si="100"/>
        <v>3750</v>
      </c>
      <c r="D308" s="18">
        <v>1250</v>
      </c>
      <c r="E308" s="18">
        <v>1250</v>
      </c>
      <c r="F308" s="18">
        <v>1250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6"/>
      <c r="P308" s="9"/>
      <c r="Q308" s="9"/>
      <c r="R308" s="9"/>
      <c r="S308" s="9"/>
    </row>
    <row r="309" spans="1:19" s="2" customFormat="1" ht="45.75" customHeight="1">
      <c r="A309" s="60">
        <v>235</v>
      </c>
      <c r="B309" s="11" t="s">
        <v>64</v>
      </c>
      <c r="C309" s="18">
        <f t="shared" si="100"/>
        <v>8400</v>
      </c>
      <c r="D309" s="18">
        <f t="shared" ref="D309:N309" si="113">SUM(D310:D312)</f>
        <v>1200</v>
      </c>
      <c r="E309" s="18">
        <f t="shared" si="113"/>
        <v>1200</v>
      </c>
      <c r="F309" s="18">
        <f t="shared" si="113"/>
        <v>800</v>
      </c>
      <c r="G309" s="18">
        <f t="shared" si="113"/>
        <v>800</v>
      </c>
      <c r="H309" s="18">
        <f t="shared" si="113"/>
        <v>800</v>
      </c>
      <c r="I309" s="18">
        <f t="shared" si="113"/>
        <v>600</v>
      </c>
      <c r="J309" s="18">
        <f t="shared" si="113"/>
        <v>600</v>
      </c>
      <c r="K309" s="18">
        <f t="shared" si="113"/>
        <v>600</v>
      </c>
      <c r="L309" s="18">
        <f t="shared" si="113"/>
        <v>600</v>
      </c>
      <c r="M309" s="18">
        <f t="shared" si="113"/>
        <v>600</v>
      </c>
      <c r="N309" s="18">
        <f t="shared" si="113"/>
        <v>600</v>
      </c>
      <c r="O309" s="11" t="s">
        <v>120</v>
      </c>
      <c r="P309" s="9"/>
      <c r="Q309" s="9"/>
      <c r="R309" s="9"/>
      <c r="S309" s="9"/>
    </row>
    <row r="310" spans="1:19" s="2" customFormat="1">
      <c r="A310" s="60">
        <v>236</v>
      </c>
      <c r="B310" s="11" t="s">
        <v>12</v>
      </c>
      <c r="C310" s="18">
        <f t="shared" si="100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60">
        <v>237</v>
      </c>
      <c r="B311" s="11" t="s">
        <v>13</v>
      </c>
      <c r="C311" s="18">
        <f t="shared" si="100"/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>
      <c r="A312" s="60">
        <v>238</v>
      </c>
      <c r="B312" s="11" t="s">
        <v>14</v>
      </c>
      <c r="C312" s="18">
        <f t="shared" si="100"/>
        <v>8400</v>
      </c>
      <c r="D312" s="18">
        <v>1200</v>
      </c>
      <c r="E312" s="18">
        <v>1200</v>
      </c>
      <c r="F312" s="18">
        <v>800</v>
      </c>
      <c r="G312" s="18">
        <v>800</v>
      </c>
      <c r="H312" s="18">
        <v>800</v>
      </c>
      <c r="I312" s="18">
        <v>600</v>
      </c>
      <c r="J312" s="18">
        <v>600</v>
      </c>
      <c r="K312" s="18">
        <v>600</v>
      </c>
      <c r="L312" s="18">
        <v>600</v>
      </c>
      <c r="M312" s="18">
        <v>600</v>
      </c>
      <c r="N312" s="18">
        <v>600</v>
      </c>
      <c r="O312" s="16"/>
      <c r="P312" s="9"/>
      <c r="Q312" s="9"/>
      <c r="R312" s="9"/>
      <c r="S312" s="9"/>
    </row>
    <row r="313" spans="1:19" s="2" customFormat="1" ht="90">
      <c r="A313" s="60">
        <v>239</v>
      </c>
      <c r="B313" s="11" t="s">
        <v>65</v>
      </c>
      <c r="C313" s="18">
        <f t="shared" si="100"/>
        <v>11400</v>
      </c>
      <c r="D313" s="18">
        <f t="shared" ref="D313:N313" si="114">SUM(D314:D316)</f>
        <v>1200</v>
      </c>
      <c r="E313" s="18">
        <f t="shared" si="114"/>
        <v>600</v>
      </c>
      <c r="F313" s="18">
        <f t="shared" si="114"/>
        <v>800</v>
      </c>
      <c r="G313" s="18">
        <f t="shared" si="114"/>
        <v>0</v>
      </c>
      <c r="H313" s="18">
        <f t="shared" si="114"/>
        <v>7200</v>
      </c>
      <c r="I313" s="18">
        <f t="shared" si="114"/>
        <v>1600</v>
      </c>
      <c r="J313" s="18">
        <f t="shared" si="114"/>
        <v>0</v>
      </c>
      <c r="K313" s="18">
        <f t="shared" si="114"/>
        <v>0</v>
      </c>
      <c r="L313" s="18">
        <f t="shared" si="114"/>
        <v>0</v>
      </c>
      <c r="M313" s="18">
        <f t="shared" si="114"/>
        <v>0</v>
      </c>
      <c r="N313" s="18">
        <f t="shared" si="114"/>
        <v>0</v>
      </c>
      <c r="O313" s="11" t="s">
        <v>119</v>
      </c>
      <c r="P313" s="9"/>
      <c r="Q313" s="9"/>
      <c r="R313" s="9"/>
      <c r="S313" s="9"/>
    </row>
    <row r="314" spans="1:19" s="2" customFormat="1">
      <c r="A314" s="60">
        <v>240</v>
      </c>
      <c r="B314" s="11" t="s">
        <v>12</v>
      </c>
      <c r="C314" s="18">
        <f t="shared" si="100"/>
        <v>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60">
        <v>241</v>
      </c>
      <c r="B315" s="11" t="s">
        <v>13</v>
      </c>
      <c r="C315" s="18">
        <f t="shared" si="100"/>
        <v>0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>
      <c r="A316" s="60">
        <v>242</v>
      </c>
      <c r="B316" s="11" t="s">
        <v>14</v>
      </c>
      <c r="C316" s="18">
        <f t="shared" si="100"/>
        <v>11400</v>
      </c>
      <c r="D316" s="18">
        <v>1200</v>
      </c>
      <c r="E316" s="18">
        <v>600</v>
      </c>
      <c r="F316" s="18">
        <v>800</v>
      </c>
      <c r="G316" s="18">
        <v>0</v>
      </c>
      <c r="H316" s="18">
        <v>7200</v>
      </c>
      <c r="I316" s="18">
        <v>1600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6"/>
      <c r="P316" s="9"/>
      <c r="Q316" s="9"/>
      <c r="R316" s="9"/>
      <c r="S316" s="9"/>
    </row>
    <row r="317" spans="1:19" s="2" customFormat="1" ht="150">
      <c r="A317" s="60" t="s">
        <v>165</v>
      </c>
      <c r="B317" s="11" t="s">
        <v>85</v>
      </c>
      <c r="C317" s="18">
        <f t="shared" si="100"/>
        <v>5401</v>
      </c>
      <c r="D317" s="18">
        <f t="shared" ref="D317:N317" si="115">SUM(D318:D320)</f>
        <v>0</v>
      </c>
      <c r="E317" s="18">
        <f t="shared" si="115"/>
        <v>0</v>
      </c>
      <c r="F317" s="18">
        <f t="shared" si="115"/>
        <v>5401</v>
      </c>
      <c r="G317" s="18">
        <f t="shared" si="115"/>
        <v>0</v>
      </c>
      <c r="H317" s="18">
        <f t="shared" si="115"/>
        <v>0</v>
      </c>
      <c r="I317" s="18">
        <f t="shared" si="115"/>
        <v>0</v>
      </c>
      <c r="J317" s="18">
        <f t="shared" si="115"/>
        <v>0</v>
      </c>
      <c r="K317" s="18">
        <f t="shared" si="115"/>
        <v>0</v>
      </c>
      <c r="L317" s="18">
        <f t="shared" si="115"/>
        <v>0</v>
      </c>
      <c r="M317" s="18">
        <f t="shared" si="115"/>
        <v>0</v>
      </c>
      <c r="N317" s="18">
        <f t="shared" si="115"/>
        <v>0</v>
      </c>
      <c r="O317" s="11" t="s">
        <v>118</v>
      </c>
      <c r="P317" s="9"/>
      <c r="Q317" s="9"/>
      <c r="R317" s="9"/>
      <c r="S317" s="9"/>
    </row>
    <row r="318" spans="1:19" s="2" customFormat="1">
      <c r="A318" s="60" t="s">
        <v>166</v>
      </c>
      <c r="B318" s="11" t="s">
        <v>12</v>
      </c>
      <c r="C318" s="18">
        <f t="shared" si="100"/>
        <v>2329</v>
      </c>
      <c r="D318" s="18">
        <v>0</v>
      </c>
      <c r="E318" s="18">
        <v>0</v>
      </c>
      <c r="F318" s="18">
        <v>2329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60" t="s">
        <v>167</v>
      </c>
      <c r="B319" s="11" t="s">
        <v>13</v>
      </c>
      <c r="C319" s="18">
        <f t="shared" si="100"/>
        <v>2295.4</v>
      </c>
      <c r="D319" s="18">
        <v>0</v>
      </c>
      <c r="E319" s="18">
        <v>0</v>
      </c>
      <c r="F319" s="18">
        <v>2295.4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s="2" customFormat="1">
      <c r="A320" s="60" t="s">
        <v>168</v>
      </c>
      <c r="B320" s="11" t="s">
        <v>14</v>
      </c>
      <c r="C320" s="18">
        <f t="shared" si="100"/>
        <v>776.6</v>
      </c>
      <c r="D320" s="18">
        <v>0</v>
      </c>
      <c r="E320" s="18">
        <v>0</v>
      </c>
      <c r="F320" s="18">
        <v>776.6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6"/>
      <c r="P320" s="9"/>
      <c r="Q320" s="9"/>
      <c r="R320" s="9"/>
      <c r="S320" s="9"/>
    </row>
    <row r="321" spans="1:19" s="2" customFormat="1" ht="135" customHeight="1">
      <c r="A321" s="60" t="s">
        <v>185</v>
      </c>
      <c r="B321" s="11" t="s">
        <v>190</v>
      </c>
      <c r="C321" s="18">
        <f t="shared" si="100"/>
        <v>52837.8</v>
      </c>
      <c r="D321" s="18">
        <f t="shared" ref="D321:N321" si="116">SUM(D322:D324)</f>
        <v>0</v>
      </c>
      <c r="E321" s="18">
        <f t="shared" si="116"/>
        <v>0</v>
      </c>
      <c r="F321" s="18">
        <f t="shared" si="116"/>
        <v>0</v>
      </c>
      <c r="G321" s="18">
        <f t="shared" si="116"/>
        <v>0</v>
      </c>
      <c r="H321" s="18">
        <f t="shared" si="116"/>
        <v>9677</v>
      </c>
      <c r="I321" s="42">
        <f>SUM(I322:I324)</f>
        <v>10790.2</v>
      </c>
      <c r="J321" s="42">
        <f t="shared" si="116"/>
        <v>10790.2</v>
      </c>
      <c r="K321" s="42">
        <f t="shared" si="116"/>
        <v>10790.2</v>
      </c>
      <c r="L321" s="42">
        <f t="shared" si="116"/>
        <v>10790.2</v>
      </c>
      <c r="M321" s="42">
        <f t="shared" si="116"/>
        <v>0</v>
      </c>
      <c r="N321" s="42">
        <f t="shared" si="116"/>
        <v>0</v>
      </c>
      <c r="O321" s="45" t="s">
        <v>118</v>
      </c>
      <c r="P321" s="9"/>
      <c r="Q321" s="9"/>
      <c r="R321" s="9"/>
      <c r="S321" s="9"/>
    </row>
    <row r="322" spans="1:19" s="2" customFormat="1" ht="16.5" customHeight="1">
      <c r="A322" s="60" t="s">
        <v>186</v>
      </c>
      <c r="B322" s="11" t="s">
        <v>12</v>
      </c>
      <c r="C322" s="18">
        <f t="shared" si="100"/>
        <v>52837.8</v>
      </c>
      <c r="D322" s="18">
        <v>0</v>
      </c>
      <c r="E322" s="18">
        <v>0</v>
      </c>
      <c r="F322" s="18">
        <v>0</v>
      </c>
      <c r="G322" s="18">
        <v>0</v>
      </c>
      <c r="H322" s="18">
        <v>9677</v>
      </c>
      <c r="I322" s="42">
        <v>10790.2</v>
      </c>
      <c r="J322" s="18">
        <v>10790.2</v>
      </c>
      <c r="K322" s="18">
        <v>10790.2</v>
      </c>
      <c r="L322" s="18">
        <v>10790.2</v>
      </c>
      <c r="M322" s="18">
        <v>0</v>
      </c>
      <c r="N322" s="18">
        <v>0</v>
      </c>
      <c r="O322" s="16"/>
      <c r="P322" s="9"/>
      <c r="Q322" s="9"/>
      <c r="R322" s="9"/>
      <c r="S322" s="9"/>
    </row>
    <row r="323" spans="1:19" s="2" customFormat="1" ht="15" customHeight="1">
      <c r="A323" s="60" t="s">
        <v>187</v>
      </c>
      <c r="B323" s="11" t="s">
        <v>13</v>
      </c>
      <c r="C323" s="18">
        <f t="shared" si="100"/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6"/>
      <c r="P323" s="9"/>
      <c r="Q323" s="9"/>
      <c r="R323" s="9"/>
      <c r="S323" s="9"/>
    </row>
    <row r="324" spans="1:19" s="2" customFormat="1">
      <c r="A324" s="60" t="s">
        <v>188</v>
      </c>
      <c r="B324" s="11" t="s">
        <v>14</v>
      </c>
      <c r="C324" s="18">
        <f t="shared" si="100"/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6"/>
      <c r="P324" s="9"/>
      <c r="Q324" s="9"/>
      <c r="R324" s="9"/>
      <c r="S324" s="9"/>
    </row>
    <row r="325" spans="1:19" ht="15" customHeight="1">
      <c r="A325" s="60">
        <v>243</v>
      </c>
      <c r="B325" s="69" t="s">
        <v>31</v>
      </c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8"/>
      <c r="Q325" s="8"/>
      <c r="R325" s="8"/>
      <c r="S325" s="9"/>
    </row>
    <row r="326" spans="1:19" ht="31.5" customHeight="1">
      <c r="A326" s="60">
        <v>244</v>
      </c>
      <c r="B326" s="11" t="s">
        <v>24</v>
      </c>
      <c r="C326" s="17">
        <f t="shared" ref="C326:C330" si="117">SUM(D326:N326)</f>
        <v>52197.8</v>
      </c>
      <c r="D326" s="17">
        <f t="shared" ref="D326:N326" si="118">SUM(D327:D330)</f>
        <v>6652.8</v>
      </c>
      <c r="E326" s="17">
        <f t="shared" si="118"/>
        <v>6825.6</v>
      </c>
      <c r="F326" s="17">
        <f t="shared" si="118"/>
        <v>0</v>
      </c>
      <c r="G326" s="17">
        <f t="shared" si="118"/>
        <v>3176.6</v>
      </c>
      <c r="H326" s="17">
        <f t="shared" si="118"/>
        <v>6048</v>
      </c>
      <c r="I326" s="17">
        <f t="shared" si="118"/>
        <v>4636</v>
      </c>
      <c r="J326" s="17">
        <f t="shared" si="118"/>
        <v>4817.6000000000004</v>
      </c>
      <c r="K326" s="17">
        <f t="shared" si="118"/>
        <v>5010.2999999999993</v>
      </c>
      <c r="L326" s="17">
        <f t="shared" si="118"/>
        <v>5010.2999999999993</v>
      </c>
      <c r="M326" s="17">
        <f t="shared" si="118"/>
        <v>5010.2999999999993</v>
      </c>
      <c r="N326" s="17">
        <f t="shared" si="118"/>
        <v>5010.2999999999993</v>
      </c>
      <c r="O326" s="11"/>
      <c r="P326" s="8"/>
      <c r="Q326" s="8"/>
      <c r="R326" s="8"/>
      <c r="S326" s="9"/>
    </row>
    <row r="327" spans="1:19" ht="22.5" customHeight="1">
      <c r="A327" s="60">
        <v>245</v>
      </c>
      <c r="B327" s="11" t="s">
        <v>30</v>
      </c>
      <c r="C327" s="17">
        <f t="shared" si="117"/>
        <v>1063.4000000000001</v>
      </c>
      <c r="D327" s="17">
        <f>D333</f>
        <v>343.6</v>
      </c>
      <c r="E327" s="17">
        <f t="shared" ref="E327:N330" si="119">E333</f>
        <v>402.8</v>
      </c>
      <c r="F327" s="17">
        <f t="shared" si="119"/>
        <v>0</v>
      </c>
      <c r="G327" s="17">
        <f t="shared" si="119"/>
        <v>0</v>
      </c>
      <c r="H327" s="17">
        <f t="shared" si="119"/>
        <v>317</v>
      </c>
      <c r="I327" s="17">
        <f t="shared" si="119"/>
        <v>0</v>
      </c>
      <c r="J327" s="17">
        <f t="shared" si="119"/>
        <v>0</v>
      </c>
      <c r="K327" s="17">
        <f t="shared" si="119"/>
        <v>0</v>
      </c>
      <c r="L327" s="17">
        <f t="shared" si="119"/>
        <v>0</v>
      </c>
      <c r="M327" s="17">
        <f t="shared" si="119"/>
        <v>0</v>
      </c>
      <c r="N327" s="17">
        <f t="shared" si="119"/>
        <v>0</v>
      </c>
      <c r="O327" s="11"/>
      <c r="P327" s="8"/>
      <c r="Q327" s="8"/>
      <c r="R327" s="8"/>
      <c r="S327" s="9"/>
    </row>
    <row r="328" spans="1:19">
      <c r="A328" s="60">
        <v>246</v>
      </c>
      <c r="B328" s="11" t="s">
        <v>12</v>
      </c>
      <c r="C328" s="17">
        <f t="shared" si="117"/>
        <v>10378.200000000003</v>
      </c>
      <c r="D328" s="17">
        <f>D334</f>
        <v>1112.3</v>
      </c>
      <c r="E328" s="17">
        <f t="shared" si="119"/>
        <v>966.5</v>
      </c>
      <c r="F328" s="17">
        <f t="shared" si="119"/>
        <v>0</v>
      </c>
      <c r="G328" s="17">
        <f t="shared" si="119"/>
        <v>306</v>
      </c>
      <c r="H328" s="17">
        <f t="shared" si="119"/>
        <v>1082.8</v>
      </c>
      <c r="I328" s="17">
        <f t="shared" si="119"/>
        <v>1082.8</v>
      </c>
      <c r="J328" s="17">
        <f>J334</f>
        <v>1129.4000000000001</v>
      </c>
      <c r="K328" s="17">
        <f t="shared" si="119"/>
        <v>1174.5999999999999</v>
      </c>
      <c r="L328" s="17">
        <f t="shared" si="119"/>
        <v>1174.5999999999999</v>
      </c>
      <c r="M328" s="17">
        <f t="shared" si="119"/>
        <v>1174.5999999999999</v>
      </c>
      <c r="N328" s="17">
        <f t="shared" si="119"/>
        <v>1174.5999999999999</v>
      </c>
      <c r="O328" s="11"/>
      <c r="P328" s="8"/>
      <c r="Q328" s="8"/>
      <c r="R328" s="8"/>
      <c r="S328" s="9"/>
    </row>
    <row r="329" spans="1:19">
      <c r="A329" s="60">
        <v>247</v>
      </c>
      <c r="B329" s="11" t="s">
        <v>13</v>
      </c>
      <c r="C329" s="17">
        <f t="shared" si="117"/>
        <v>3635.2</v>
      </c>
      <c r="D329" s="17">
        <f>D335</f>
        <v>876.9</v>
      </c>
      <c r="E329" s="17">
        <f t="shared" si="119"/>
        <v>704.3</v>
      </c>
      <c r="F329" s="17">
        <f t="shared" si="119"/>
        <v>0</v>
      </c>
      <c r="G329" s="17">
        <f t="shared" si="119"/>
        <v>1034.5999999999999</v>
      </c>
      <c r="H329" s="17">
        <f t="shared" si="119"/>
        <v>1019.4</v>
      </c>
      <c r="I329" s="17">
        <f t="shared" si="119"/>
        <v>0</v>
      </c>
      <c r="J329" s="17">
        <f t="shared" si="119"/>
        <v>0</v>
      </c>
      <c r="K329" s="17">
        <f t="shared" si="119"/>
        <v>0</v>
      </c>
      <c r="L329" s="17">
        <f t="shared" si="119"/>
        <v>0</v>
      </c>
      <c r="M329" s="17">
        <f t="shared" si="119"/>
        <v>0</v>
      </c>
      <c r="N329" s="17">
        <f t="shared" si="119"/>
        <v>0</v>
      </c>
      <c r="O329" s="11"/>
      <c r="P329" s="8"/>
      <c r="Q329" s="8"/>
      <c r="R329" s="8"/>
      <c r="S329" s="9"/>
    </row>
    <row r="330" spans="1:19">
      <c r="A330" s="60">
        <v>248</v>
      </c>
      <c r="B330" s="11" t="s">
        <v>14</v>
      </c>
      <c r="C330" s="17">
        <f t="shared" si="117"/>
        <v>37121</v>
      </c>
      <c r="D330" s="17">
        <f t="shared" ref="D330" si="120">D336</f>
        <v>4320</v>
      </c>
      <c r="E330" s="17">
        <f t="shared" si="119"/>
        <v>4752</v>
      </c>
      <c r="F330" s="17">
        <f t="shared" si="119"/>
        <v>0</v>
      </c>
      <c r="G330" s="17">
        <f t="shared" si="119"/>
        <v>1836</v>
      </c>
      <c r="H330" s="17">
        <f t="shared" si="119"/>
        <v>3628.8</v>
      </c>
      <c r="I330" s="17">
        <f t="shared" si="119"/>
        <v>3553.2</v>
      </c>
      <c r="J330" s="17">
        <f t="shared" si="119"/>
        <v>3688.2</v>
      </c>
      <c r="K330" s="17">
        <f t="shared" si="119"/>
        <v>3835.7</v>
      </c>
      <c r="L330" s="17">
        <f t="shared" si="119"/>
        <v>3835.7</v>
      </c>
      <c r="M330" s="17">
        <f t="shared" si="119"/>
        <v>3835.7</v>
      </c>
      <c r="N330" s="17">
        <f t="shared" si="119"/>
        <v>3835.7</v>
      </c>
      <c r="O330" s="11"/>
      <c r="P330" s="8"/>
      <c r="Q330" s="8"/>
      <c r="R330" s="8"/>
      <c r="S330" s="9"/>
    </row>
    <row r="331" spans="1:19">
      <c r="A331" s="60">
        <v>249</v>
      </c>
      <c r="B331" s="68" t="s">
        <v>27</v>
      </c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8"/>
      <c r="Q331" s="8"/>
      <c r="R331" s="8"/>
      <c r="S331" s="9"/>
    </row>
    <row r="332" spans="1:19" ht="45">
      <c r="A332" s="60">
        <v>250</v>
      </c>
      <c r="B332" s="11" t="s">
        <v>22</v>
      </c>
      <c r="C332" s="17">
        <f t="shared" ref="C332:C341" si="121">SUM(D332:N332)</f>
        <v>52197.8</v>
      </c>
      <c r="D332" s="17">
        <f t="shared" ref="D332:N332" si="122">SUM(D333:D336)</f>
        <v>6652.8</v>
      </c>
      <c r="E332" s="17">
        <f t="shared" si="122"/>
        <v>6825.6</v>
      </c>
      <c r="F332" s="17">
        <f t="shared" si="122"/>
        <v>0</v>
      </c>
      <c r="G332" s="17">
        <f t="shared" si="122"/>
        <v>3176.6</v>
      </c>
      <c r="H332" s="17">
        <f t="shared" si="122"/>
        <v>6048</v>
      </c>
      <c r="I332" s="17">
        <f t="shared" si="122"/>
        <v>4636</v>
      </c>
      <c r="J332" s="17">
        <f t="shared" si="122"/>
        <v>4817.6000000000004</v>
      </c>
      <c r="K332" s="17">
        <f t="shared" si="122"/>
        <v>5010.2999999999993</v>
      </c>
      <c r="L332" s="17">
        <f t="shared" si="122"/>
        <v>5010.2999999999993</v>
      </c>
      <c r="M332" s="17">
        <f t="shared" si="122"/>
        <v>5010.2999999999993</v>
      </c>
      <c r="N332" s="17">
        <f t="shared" si="122"/>
        <v>5010.2999999999993</v>
      </c>
      <c r="O332" s="11"/>
      <c r="P332" s="8"/>
      <c r="Q332" s="8"/>
      <c r="R332" s="8"/>
      <c r="S332" s="9"/>
    </row>
    <row r="333" spans="1:19">
      <c r="A333" s="60">
        <v>251</v>
      </c>
      <c r="B333" s="11" t="s">
        <v>30</v>
      </c>
      <c r="C333" s="17">
        <f t="shared" si="121"/>
        <v>1063.4000000000001</v>
      </c>
      <c r="D333" s="17">
        <f>D338</f>
        <v>343.6</v>
      </c>
      <c r="E333" s="17">
        <f t="shared" ref="E333:N336" si="123">E338</f>
        <v>402.8</v>
      </c>
      <c r="F333" s="17">
        <f t="shared" si="123"/>
        <v>0</v>
      </c>
      <c r="G333" s="17">
        <f t="shared" si="123"/>
        <v>0</v>
      </c>
      <c r="H333" s="17">
        <f t="shared" si="123"/>
        <v>317</v>
      </c>
      <c r="I333" s="17">
        <f t="shared" si="123"/>
        <v>0</v>
      </c>
      <c r="J333" s="17">
        <f t="shared" si="123"/>
        <v>0</v>
      </c>
      <c r="K333" s="17">
        <f t="shared" si="123"/>
        <v>0</v>
      </c>
      <c r="L333" s="17">
        <f t="shared" si="123"/>
        <v>0</v>
      </c>
      <c r="M333" s="17">
        <f t="shared" si="123"/>
        <v>0</v>
      </c>
      <c r="N333" s="17">
        <f t="shared" si="123"/>
        <v>0</v>
      </c>
      <c r="O333" s="11"/>
      <c r="P333" s="8"/>
      <c r="Q333" s="8"/>
      <c r="R333" s="8"/>
      <c r="S333" s="9"/>
    </row>
    <row r="334" spans="1:19">
      <c r="A334" s="60">
        <v>252</v>
      </c>
      <c r="B334" s="11" t="s">
        <v>12</v>
      </c>
      <c r="C334" s="17">
        <f t="shared" si="121"/>
        <v>10378.200000000003</v>
      </c>
      <c r="D334" s="17">
        <f t="shared" ref="D334:D336" si="124">D339</f>
        <v>1112.3</v>
      </c>
      <c r="E334" s="17">
        <f t="shared" si="123"/>
        <v>966.5</v>
      </c>
      <c r="F334" s="17">
        <f t="shared" si="123"/>
        <v>0</v>
      </c>
      <c r="G334" s="17">
        <f t="shared" si="123"/>
        <v>306</v>
      </c>
      <c r="H334" s="17">
        <f t="shared" si="123"/>
        <v>1082.8</v>
      </c>
      <c r="I334" s="17">
        <f t="shared" si="123"/>
        <v>1082.8</v>
      </c>
      <c r="J334" s="17">
        <f t="shared" si="123"/>
        <v>1129.4000000000001</v>
      </c>
      <c r="K334" s="17">
        <f t="shared" si="123"/>
        <v>1174.5999999999999</v>
      </c>
      <c r="L334" s="17">
        <f t="shared" si="123"/>
        <v>1174.5999999999999</v>
      </c>
      <c r="M334" s="17">
        <f t="shared" si="123"/>
        <v>1174.5999999999999</v>
      </c>
      <c r="N334" s="17">
        <f t="shared" si="123"/>
        <v>1174.5999999999999</v>
      </c>
      <c r="O334" s="11"/>
      <c r="P334" s="8"/>
      <c r="Q334" s="8"/>
      <c r="R334" s="8"/>
      <c r="S334" s="9"/>
    </row>
    <row r="335" spans="1:19">
      <c r="A335" s="60">
        <v>253</v>
      </c>
      <c r="B335" s="11" t="s">
        <v>13</v>
      </c>
      <c r="C335" s="17">
        <f t="shared" si="121"/>
        <v>3635.2</v>
      </c>
      <c r="D335" s="17">
        <f t="shared" si="124"/>
        <v>876.9</v>
      </c>
      <c r="E335" s="17">
        <f t="shared" si="123"/>
        <v>704.3</v>
      </c>
      <c r="F335" s="17">
        <f t="shared" si="123"/>
        <v>0</v>
      </c>
      <c r="G335" s="17">
        <f t="shared" si="123"/>
        <v>1034.5999999999999</v>
      </c>
      <c r="H335" s="17">
        <f t="shared" si="123"/>
        <v>1019.4</v>
      </c>
      <c r="I335" s="17">
        <f t="shared" si="123"/>
        <v>0</v>
      </c>
      <c r="J335" s="17">
        <f t="shared" si="123"/>
        <v>0</v>
      </c>
      <c r="K335" s="17">
        <f t="shared" si="123"/>
        <v>0</v>
      </c>
      <c r="L335" s="17">
        <f t="shared" si="123"/>
        <v>0</v>
      </c>
      <c r="M335" s="17">
        <f t="shared" si="123"/>
        <v>0</v>
      </c>
      <c r="N335" s="17">
        <f t="shared" si="123"/>
        <v>0</v>
      </c>
      <c r="O335" s="11"/>
      <c r="P335" s="8"/>
      <c r="Q335" s="8"/>
      <c r="R335" s="8"/>
      <c r="S335" s="9"/>
    </row>
    <row r="336" spans="1:19">
      <c r="A336" s="60">
        <v>254</v>
      </c>
      <c r="B336" s="11" t="s">
        <v>14</v>
      </c>
      <c r="C336" s="18">
        <f t="shared" si="121"/>
        <v>37121</v>
      </c>
      <c r="D336" s="18">
        <f t="shared" si="124"/>
        <v>4320</v>
      </c>
      <c r="E336" s="18">
        <f t="shared" si="123"/>
        <v>4752</v>
      </c>
      <c r="F336" s="18">
        <f t="shared" si="123"/>
        <v>0</v>
      </c>
      <c r="G336" s="18">
        <f t="shared" si="123"/>
        <v>1836</v>
      </c>
      <c r="H336" s="18">
        <f t="shared" si="123"/>
        <v>3628.8</v>
      </c>
      <c r="I336" s="18">
        <f t="shared" si="123"/>
        <v>3553.2</v>
      </c>
      <c r="J336" s="18">
        <f t="shared" si="123"/>
        <v>3688.2</v>
      </c>
      <c r="K336" s="18">
        <f t="shared" si="123"/>
        <v>3835.7</v>
      </c>
      <c r="L336" s="18">
        <f t="shared" si="123"/>
        <v>3835.7</v>
      </c>
      <c r="M336" s="18">
        <f t="shared" si="123"/>
        <v>3835.7</v>
      </c>
      <c r="N336" s="18">
        <f t="shared" si="123"/>
        <v>3835.7</v>
      </c>
      <c r="O336" s="14"/>
      <c r="P336" s="9"/>
      <c r="Q336" s="9"/>
      <c r="R336" s="9"/>
      <c r="S336" s="9"/>
    </row>
    <row r="337" spans="1:19" ht="45">
      <c r="A337" s="60">
        <v>255</v>
      </c>
      <c r="B337" s="11" t="s">
        <v>66</v>
      </c>
      <c r="C337" s="18">
        <f t="shared" si="121"/>
        <v>52197.8</v>
      </c>
      <c r="D337" s="18">
        <f>SUM(D338:D341)</f>
        <v>6652.8</v>
      </c>
      <c r="E337" s="18">
        <f>SUM(E338:E341)</f>
        <v>6825.6</v>
      </c>
      <c r="F337" s="18">
        <f t="shared" ref="F337:N337" si="125">SUM(F339:F341)</f>
        <v>0</v>
      </c>
      <c r="G337" s="18">
        <f t="shared" si="125"/>
        <v>3176.6</v>
      </c>
      <c r="H337" s="18">
        <f>SUM(H338:H341)</f>
        <v>6048</v>
      </c>
      <c r="I337" s="18">
        <f t="shared" si="125"/>
        <v>4636</v>
      </c>
      <c r="J337" s="18">
        <f t="shared" si="125"/>
        <v>4817.6000000000004</v>
      </c>
      <c r="K337" s="18">
        <f t="shared" si="125"/>
        <v>5010.2999999999993</v>
      </c>
      <c r="L337" s="18">
        <f t="shared" si="125"/>
        <v>5010.2999999999993</v>
      </c>
      <c r="M337" s="18">
        <f t="shared" si="125"/>
        <v>5010.2999999999993</v>
      </c>
      <c r="N337" s="18">
        <f t="shared" si="125"/>
        <v>5010.2999999999993</v>
      </c>
      <c r="O337" s="20" t="s">
        <v>117</v>
      </c>
      <c r="P337" s="9"/>
      <c r="Q337" s="9"/>
      <c r="R337" s="9"/>
      <c r="S337" s="9"/>
    </row>
    <row r="338" spans="1:19">
      <c r="A338" s="60">
        <v>256</v>
      </c>
      <c r="B338" s="11" t="s">
        <v>30</v>
      </c>
      <c r="C338" s="18">
        <f t="shared" si="121"/>
        <v>1063.4000000000001</v>
      </c>
      <c r="D338" s="18">
        <v>343.6</v>
      </c>
      <c r="E338" s="18">
        <v>402.8</v>
      </c>
      <c r="F338" s="18">
        <v>0</v>
      </c>
      <c r="G338" s="18">
        <v>0</v>
      </c>
      <c r="H338" s="42">
        <v>317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4"/>
      <c r="P338" s="9"/>
      <c r="Q338" s="9"/>
      <c r="R338" s="9"/>
      <c r="S338" s="9"/>
    </row>
    <row r="339" spans="1:19">
      <c r="A339" s="60">
        <v>257</v>
      </c>
      <c r="B339" s="11" t="s">
        <v>12</v>
      </c>
      <c r="C339" s="18">
        <f t="shared" si="121"/>
        <v>10378.200000000003</v>
      </c>
      <c r="D339" s="18">
        <v>1112.3</v>
      </c>
      <c r="E339" s="18">
        <v>966.5</v>
      </c>
      <c r="F339" s="18">
        <v>0</v>
      </c>
      <c r="G339" s="18">
        <v>306</v>
      </c>
      <c r="H339" s="42">
        <v>1082.8</v>
      </c>
      <c r="I339" s="18">
        <v>1082.8</v>
      </c>
      <c r="J339" s="18">
        <v>1129.4000000000001</v>
      </c>
      <c r="K339" s="18">
        <v>1174.5999999999999</v>
      </c>
      <c r="L339" s="18">
        <v>1174.5999999999999</v>
      </c>
      <c r="M339" s="18">
        <v>1174.5999999999999</v>
      </c>
      <c r="N339" s="18">
        <v>1174.5999999999999</v>
      </c>
      <c r="O339" s="14"/>
      <c r="P339" s="9"/>
      <c r="Q339" s="9"/>
      <c r="R339" s="9"/>
      <c r="S339" s="9"/>
    </row>
    <row r="340" spans="1:19">
      <c r="A340" s="60">
        <v>258</v>
      </c>
      <c r="B340" s="11" t="s">
        <v>13</v>
      </c>
      <c r="C340" s="18">
        <f t="shared" si="121"/>
        <v>3635.2</v>
      </c>
      <c r="D340" s="18">
        <v>876.9</v>
      </c>
      <c r="E340" s="18">
        <v>704.3</v>
      </c>
      <c r="F340" s="18">
        <v>0</v>
      </c>
      <c r="G340" s="18">
        <v>1034.5999999999999</v>
      </c>
      <c r="H340" s="42">
        <v>1019.4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4"/>
      <c r="P340" s="9"/>
      <c r="Q340" s="9"/>
      <c r="R340" s="9"/>
      <c r="S340" s="9"/>
    </row>
    <row r="341" spans="1:19">
      <c r="A341" s="60">
        <v>259</v>
      </c>
      <c r="B341" s="11" t="s">
        <v>14</v>
      </c>
      <c r="C341" s="18">
        <f t="shared" si="121"/>
        <v>37121</v>
      </c>
      <c r="D341" s="17">
        <v>4320</v>
      </c>
      <c r="E341" s="18">
        <v>4752</v>
      </c>
      <c r="F341" s="18">
        <v>0</v>
      </c>
      <c r="G341" s="18">
        <v>1836</v>
      </c>
      <c r="H341" s="42">
        <v>3628.8</v>
      </c>
      <c r="I341" s="18">
        <v>3553.2</v>
      </c>
      <c r="J341" s="18">
        <v>3688.2</v>
      </c>
      <c r="K341" s="18">
        <v>3835.7</v>
      </c>
      <c r="L341" s="18">
        <v>3835.7</v>
      </c>
      <c r="M341" s="18">
        <v>3835.7</v>
      </c>
      <c r="N341" s="18">
        <v>3835.7</v>
      </c>
      <c r="O341" s="14"/>
      <c r="P341" s="9"/>
      <c r="Q341" s="9"/>
      <c r="R341" s="9"/>
      <c r="S341" s="9"/>
    </row>
    <row r="342" spans="1:19" ht="15" customHeight="1">
      <c r="A342" s="60">
        <v>260</v>
      </c>
      <c r="B342" s="69" t="s">
        <v>179</v>
      </c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8"/>
      <c r="Q342" s="8"/>
      <c r="R342" s="8"/>
      <c r="S342" s="9"/>
    </row>
    <row r="343" spans="1:19" ht="31.5" customHeight="1">
      <c r="A343" s="60">
        <v>261</v>
      </c>
      <c r="B343" s="11" t="s">
        <v>32</v>
      </c>
      <c r="C343" s="17">
        <f t="shared" ref="C343:C346" si="126">SUM(D343:N343)</f>
        <v>259396.2</v>
      </c>
      <c r="D343" s="17">
        <f>SUM(D344:D346)</f>
        <v>21374.6</v>
      </c>
      <c r="E343" s="17">
        <f t="shared" ref="E343:N343" si="127">SUM(E344:E346)</f>
        <v>18827.599999999999</v>
      </c>
      <c r="F343" s="17">
        <f t="shared" si="127"/>
        <v>24636.799999999999</v>
      </c>
      <c r="G343" s="17">
        <f t="shared" si="127"/>
        <v>21925.199999999997</v>
      </c>
      <c r="H343" s="17">
        <f t="shared" si="127"/>
        <v>21850.1</v>
      </c>
      <c r="I343" s="17">
        <f t="shared" si="127"/>
        <v>23878.9</v>
      </c>
      <c r="J343" s="17">
        <f t="shared" si="127"/>
        <v>24486.199999999997</v>
      </c>
      <c r="K343" s="17">
        <f t="shared" si="127"/>
        <v>25604.199999999997</v>
      </c>
      <c r="L343" s="17">
        <f t="shared" si="127"/>
        <v>25604.199999999997</v>
      </c>
      <c r="M343" s="17">
        <f t="shared" si="127"/>
        <v>25604.199999999997</v>
      </c>
      <c r="N343" s="17">
        <f t="shared" si="127"/>
        <v>25604.199999999997</v>
      </c>
      <c r="O343" s="11"/>
      <c r="P343" s="8"/>
      <c r="Q343" s="8"/>
      <c r="R343" s="8"/>
      <c r="S343" s="9"/>
    </row>
    <row r="344" spans="1:19">
      <c r="A344" s="60">
        <v>262</v>
      </c>
      <c r="B344" s="11" t="s">
        <v>12</v>
      </c>
      <c r="C344" s="17">
        <f t="shared" si="126"/>
        <v>259396.2</v>
      </c>
      <c r="D344" s="17">
        <f t="shared" ref="D344:N346" si="128">D349</f>
        <v>21374.6</v>
      </c>
      <c r="E344" s="17">
        <f t="shared" si="128"/>
        <v>18827.599999999999</v>
      </c>
      <c r="F344" s="17">
        <f t="shared" si="128"/>
        <v>24636.799999999999</v>
      </c>
      <c r="G344" s="17">
        <f t="shared" si="128"/>
        <v>21925.199999999997</v>
      </c>
      <c r="H344" s="17">
        <f>H349</f>
        <v>21850.1</v>
      </c>
      <c r="I344" s="17">
        <f t="shared" si="128"/>
        <v>23878.9</v>
      </c>
      <c r="J344" s="17">
        <f t="shared" si="128"/>
        <v>24486.199999999997</v>
      </c>
      <c r="K344" s="17">
        <f t="shared" si="128"/>
        <v>25604.199999999997</v>
      </c>
      <c r="L344" s="17">
        <f t="shared" si="128"/>
        <v>25604.199999999997</v>
      </c>
      <c r="M344" s="17">
        <f t="shared" si="128"/>
        <v>25604.199999999997</v>
      </c>
      <c r="N344" s="17">
        <f t="shared" si="128"/>
        <v>25604.199999999997</v>
      </c>
      <c r="O344" s="11"/>
      <c r="P344" s="8"/>
      <c r="Q344" s="8"/>
      <c r="R344" s="8"/>
      <c r="S344" s="9"/>
    </row>
    <row r="345" spans="1:19">
      <c r="A345" s="60">
        <v>263</v>
      </c>
      <c r="B345" s="11" t="s">
        <v>13</v>
      </c>
      <c r="C345" s="17">
        <f t="shared" si="126"/>
        <v>0</v>
      </c>
      <c r="D345" s="17">
        <f t="shared" si="128"/>
        <v>0</v>
      </c>
      <c r="E345" s="17">
        <f t="shared" si="128"/>
        <v>0</v>
      </c>
      <c r="F345" s="17">
        <f t="shared" si="128"/>
        <v>0</v>
      </c>
      <c r="G345" s="17">
        <f t="shared" si="128"/>
        <v>0</v>
      </c>
      <c r="H345" s="17">
        <f t="shared" si="128"/>
        <v>0</v>
      </c>
      <c r="I345" s="17">
        <f t="shared" si="128"/>
        <v>0</v>
      </c>
      <c r="J345" s="17">
        <f t="shared" si="128"/>
        <v>0</v>
      </c>
      <c r="K345" s="17">
        <f t="shared" si="128"/>
        <v>0</v>
      </c>
      <c r="L345" s="17">
        <f t="shared" si="128"/>
        <v>0</v>
      </c>
      <c r="M345" s="17">
        <f t="shared" si="128"/>
        <v>0</v>
      </c>
      <c r="N345" s="17">
        <f t="shared" si="128"/>
        <v>0</v>
      </c>
      <c r="O345" s="11"/>
      <c r="P345" s="8"/>
      <c r="Q345" s="8"/>
      <c r="R345" s="8"/>
      <c r="S345" s="9"/>
    </row>
    <row r="346" spans="1:19">
      <c r="A346" s="60">
        <v>264</v>
      </c>
      <c r="B346" s="11" t="s">
        <v>14</v>
      </c>
      <c r="C346" s="17">
        <f t="shared" si="126"/>
        <v>0</v>
      </c>
      <c r="D346" s="17">
        <f t="shared" si="128"/>
        <v>0</v>
      </c>
      <c r="E346" s="17">
        <f t="shared" si="128"/>
        <v>0</v>
      </c>
      <c r="F346" s="17">
        <f t="shared" si="128"/>
        <v>0</v>
      </c>
      <c r="G346" s="17">
        <f t="shared" si="128"/>
        <v>0</v>
      </c>
      <c r="H346" s="17">
        <f t="shared" si="128"/>
        <v>0</v>
      </c>
      <c r="I346" s="17">
        <f t="shared" si="128"/>
        <v>0</v>
      </c>
      <c r="J346" s="17">
        <f t="shared" si="128"/>
        <v>0</v>
      </c>
      <c r="K346" s="17">
        <f t="shared" si="128"/>
        <v>0</v>
      </c>
      <c r="L346" s="17">
        <f t="shared" si="128"/>
        <v>0</v>
      </c>
      <c r="M346" s="17">
        <f t="shared" si="128"/>
        <v>0</v>
      </c>
      <c r="N346" s="17">
        <f t="shared" si="128"/>
        <v>0</v>
      </c>
      <c r="O346" s="11"/>
      <c r="P346" s="8"/>
      <c r="Q346" s="8"/>
      <c r="R346" s="8"/>
      <c r="S346" s="9"/>
    </row>
    <row r="347" spans="1:19">
      <c r="A347" s="60">
        <v>265</v>
      </c>
      <c r="B347" s="68" t="s">
        <v>27</v>
      </c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8"/>
      <c r="Q347" s="8"/>
      <c r="R347" s="8"/>
      <c r="S347" s="9"/>
    </row>
    <row r="348" spans="1:19" ht="45">
      <c r="A348" s="60">
        <v>266</v>
      </c>
      <c r="B348" s="11" t="s">
        <v>22</v>
      </c>
      <c r="C348" s="17">
        <f t="shared" ref="C348:C363" si="129">SUM(D348:N348)</f>
        <v>259396.2</v>
      </c>
      <c r="D348" s="17">
        <f t="shared" ref="D348:N348" si="130">SUM(D349:D351)</f>
        <v>21374.6</v>
      </c>
      <c r="E348" s="17">
        <f t="shared" si="130"/>
        <v>18827.599999999999</v>
      </c>
      <c r="F348" s="17">
        <f t="shared" si="130"/>
        <v>24636.799999999999</v>
      </c>
      <c r="G348" s="17">
        <f t="shared" si="130"/>
        <v>21925.199999999997</v>
      </c>
      <c r="H348" s="17">
        <f t="shared" si="130"/>
        <v>21850.1</v>
      </c>
      <c r="I348" s="17">
        <f t="shared" si="130"/>
        <v>23878.9</v>
      </c>
      <c r="J348" s="17">
        <f t="shared" si="130"/>
        <v>24486.199999999997</v>
      </c>
      <c r="K348" s="17">
        <f t="shared" si="130"/>
        <v>25604.199999999997</v>
      </c>
      <c r="L348" s="17">
        <f t="shared" si="130"/>
        <v>25604.199999999997</v>
      </c>
      <c r="M348" s="17">
        <f t="shared" si="130"/>
        <v>25604.199999999997</v>
      </c>
      <c r="N348" s="17">
        <f t="shared" si="130"/>
        <v>25604.199999999997</v>
      </c>
      <c r="O348" s="11"/>
      <c r="P348" s="8"/>
      <c r="Q348" s="8"/>
      <c r="R348" s="8"/>
      <c r="S348" s="9"/>
    </row>
    <row r="349" spans="1:19">
      <c r="A349" s="60">
        <v>267</v>
      </c>
      <c r="B349" s="11" t="s">
        <v>12</v>
      </c>
      <c r="C349" s="17">
        <f t="shared" si="129"/>
        <v>259396.2</v>
      </c>
      <c r="D349" s="17">
        <f t="shared" ref="D349:N351" si="131">SUM(D353+D357+D361)</f>
        <v>21374.6</v>
      </c>
      <c r="E349" s="17">
        <f t="shared" si="131"/>
        <v>18827.599999999999</v>
      </c>
      <c r="F349" s="17">
        <f t="shared" si="131"/>
        <v>24636.799999999999</v>
      </c>
      <c r="G349" s="17">
        <f t="shared" si="131"/>
        <v>21925.199999999997</v>
      </c>
      <c r="H349" s="17">
        <f t="shared" si="131"/>
        <v>21850.1</v>
      </c>
      <c r="I349" s="17">
        <f t="shared" si="131"/>
        <v>23878.9</v>
      </c>
      <c r="J349" s="17">
        <f t="shared" si="131"/>
        <v>24486.199999999997</v>
      </c>
      <c r="K349" s="17">
        <f t="shared" si="131"/>
        <v>25604.199999999997</v>
      </c>
      <c r="L349" s="17">
        <f t="shared" si="131"/>
        <v>25604.199999999997</v>
      </c>
      <c r="M349" s="17">
        <f t="shared" si="131"/>
        <v>25604.199999999997</v>
      </c>
      <c r="N349" s="17">
        <f t="shared" si="131"/>
        <v>25604.199999999997</v>
      </c>
      <c r="O349" s="11"/>
      <c r="P349" s="8"/>
      <c r="Q349" s="8"/>
      <c r="R349" s="8"/>
      <c r="S349" s="9"/>
    </row>
    <row r="350" spans="1:19">
      <c r="A350" s="60">
        <v>268</v>
      </c>
      <c r="B350" s="11" t="s">
        <v>13</v>
      </c>
      <c r="C350" s="17">
        <f t="shared" si="129"/>
        <v>0</v>
      </c>
      <c r="D350" s="17">
        <f t="shared" si="131"/>
        <v>0</v>
      </c>
      <c r="E350" s="17">
        <f t="shared" si="131"/>
        <v>0</v>
      </c>
      <c r="F350" s="17">
        <f t="shared" si="131"/>
        <v>0</v>
      </c>
      <c r="G350" s="17">
        <f t="shared" si="131"/>
        <v>0</v>
      </c>
      <c r="H350" s="17">
        <f t="shared" si="131"/>
        <v>0</v>
      </c>
      <c r="I350" s="17">
        <f t="shared" si="131"/>
        <v>0</v>
      </c>
      <c r="J350" s="17">
        <f t="shared" si="131"/>
        <v>0</v>
      </c>
      <c r="K350" s="17">
        <f t="shared" si="131"/>
        <v>0</v>
      </c>
      <c r="L350" s="17">
        <f t="shared" si="131"/>
        <v>0</v>
      </c>
      <c r="M350" s="17">
        <f t="shared" si="131"/>
        <v>0</v>
      </c>
      <c r="N350" s="17">
        <f t="shared" si="131"/>
        <v>0</v>
      </c>
      <c r="O350" s="11"/>
      <c r="P350" s="8"/>
      <c r="Q350" s="8"/>
      <c r="R350" s="8"/>
      <c r="S350" s="9"/>
    </row>
    <row r="351" spans="1:19">
      <c r="A351" s="60">
        <v>269</v>
      </c>
      <c r="B351" s="24" t="s">
        <v>14</v>
      </c>
      <c r="C351" s="10">
        <f t="shared" si="129"/>
        <v>0</v>
      </c>
      <c r="D351" s="22">
        <f t="shared" si="131"/>
        <v>0</v>
      </c>
      <c r="E351" s="22">
        <f t="shared" si="131"/>
        <v>0</v>
      </c>
      <c r="F351" s="22">
        <f t="shared" si="131"/>
        <v>0</v>
      </c>
      <c r="G351" s="22">
        <f t="shared" si="131"/>
        <v>0</v>
      </c>
      <c r="H351" s="22">
        <f t="shared" si="131"/>
        <v>0</v>
      </c>
      <c r="I351" s="22">
        <f t="shared" si="131"/>
        <v>0</v>
      </c>
      <c r="J351" s="22">
        <f t="shared" si="131"/>
        <v>0</v>
      </c>
      <c r="K351" s="22">
        <f t="shared" si="131"/>
        <v>0</v>
      </c>
      <c r="L351" s="22">
        <f t="shared" si="131"/>
        <v>0</v>
      </c>
      <c r="M351" s="22">
        <f t="shared" si="131"/>
        <v>0</v>
      </c>
      <c r="N351" s="22">
        <f t="shared" si="131"/>
        <v>0</v>
      </c>
      <c r="O351" s="23"/>
      <c r="P351" s="9"/>
      <c r="Q351" s="9"/>
      <c r="R351" s="9"/>
      <c r="S351" s="9"/>
    </row>
    <row r="352" spans="1:19" ht="60">
      <c r="A352" s="60">
        <v>270</v>
      </c>
      <c r="B352" s="24" t="s">
        <v>67</v>
      </c>
      <c r="C352" s="10">
        <f t="shared" si="129"/>
        <v>238441.30000000002</v>
      </c>
      <c r="D352" s="10">
        <f t="shared" ref="D352:N352" si="132">SUM(D353:D355)</f>
        <v>20241.599999999999</v>
      </c>
      <c r="E352" s="10">
        <f t="shared" si="132"/>
        <v>18687.599999999999</v>
      </c>
      <c r="F352" s="10">
        <f t="shared" si="132"/>
        <v>19636.8</v>
      </c>
      <c r="G352" s="18">
        <f t="shared" si="132"/>
        <v>19893</v>
      </c>
      <c r="H352" s="43">
        <f t="shared" si="132"/>
        <v>20217.099999999999</v>
      </c>
      <c r="I352" s="43">
        <f t="shared" si="132"/>
        <v>22145.7</v>
      </c>
      <c r="J352" s="43">
        <f t="shared" si="132"/>
        <v>22687.1</v>
      </c>
      <c r="K352" s="43">
        <f t="shared" si="132"/>
        <v>23733.1</v>
      </c>
      <c r="L352" s="43">
        <f t="shared" si="132"/>
        <v>23733.1</v>
      </c>
      <c r="M352" s="43">
        <f t="shared" si="132"/>
        <v>23733.1</v>
      </c>
      <c r="N352" s="43">
        <f t="shared" si="132"/>
        <v>23733.1</v>
      </c>
      <c r="O352" s="24" t="s">
        <v>116</v>
      </c>
      <c r="P352" s="9"/>
      <c r="Q352" s="9"/>
      <c r="R352" s="9"/>
      <c r="S352" s="9"/>
    </row>
    <row r="353" spans="1:19">
      <c r="A353" s="60">
        <v>271</v>
      </c>
      <c r="B353" s="24" t="s">
        <v>12</v>
      </c>
      <c r="C353" s="10">
        <f t="shared" si="129"/>
        <v>238441.30000000002</v>
      </c>
      <c r="D353" s="10">
        <v>20241.599999999999</v>
      </c>
      <c r="E353" s="10">
        <v>18687.599999999999</v>
      </c>
      <c r="F353" s="10">
        <v>19636.8</v>
      </c>
      <c r="G353" s="18">
        <v>19893</v>
      </c>
      <c r="H353" s="43">
        <v>20217.099999999999</v>
      </c>
      <c r="I353" s="10">
        <v>22145.7</v>
      </c>
      <c r="J353" s="10">
        <v>22687.1</v>
      </c>
      <c r="K353" s="10">
        <v>23733.1</v>
      </c>
      <c r="L353" s="10">
        <v>23733.1</v>
      </c>
      <c r="M353" s="10">
        <v>23733.1</v>
      </c>
      <c r="N353" s="10">
        <v>23733.1</v>
      </c>
      <c r="O353" s="23"/>
      <c r="P353" s="9"/>
      <c r="Q353" s="9"/>
      <c r="R353" s="9"/>
      <c r="S353" s="9"/>
    </row>
    <row r="354" spans="1:19">
      <c r="A354" s="60">
        <v>272</v>
      </c>
      <c r="B354" s="24" t="s">
        <v>13</v>
      </c>
      <c r="C354" s="10">
        <f t="shared" si="129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3"/>
      <c r="P354" s="9"/>
      <c r="Q354" s="9"/>
      <c r="R354" s="9"/>
      <c r="S354" s="9"/>
    </row>
    <row r="355" spans="1:19">
      <c r="A355" s="60">
        <v>273</v>
      </c>
      <c r="B355" s="24" t="s">
        <v>14</v>
      </c>
      <c r="C355" s="10">
        <f t="shared" si="129"/>
        <v>0</v>
      </c>
      <c r="D355" s="22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23"/>
      <c r="P355" s="9"/>
      <c r="Q355" s="9"/>
      <c r="R355" s="9"/>
      <c r="S355" s="9"/>
    </row>
    <row r="356" spans="1:19" ht="60">
      <c r="A356" s="60">
        <v>274</v>
      </c>
      <c r="B356" s="24" t="s">
        <v>70</v>
      </c>
      <c r="C356" s="10">
        <f t="shared" si="129"/>
        <v>5912.6</v>
      </c>
      <c r="D356" s="10">
        <f t="shared" ref="D356:N356" si="133">SUM(D357:D359)</f>
        <v>1000</v>
      </c>
      <c r="E356" s="10">
        <f>SUM(E357:E359)</f>
        <v>0</v>
      </c>
      <c r="F356" s="10">
        <f t="shared" si="133"/>
        <v>4500</v>
      </c>
      <c r="G356" s="10">
        <f t="shared" si="133"/>
        <v>412.6</v>
      </c>
      <c r="H356" s="10">
        <f t="shared" si="133"/>
        <v>0</v>
      </c>
      <c r="I356" s="10">
        <f t="shared" si="133"/>
        <v>0</v>
      </c>
      <c r="J356" s="10">
        <f t="shared" si="133"/>
        <v>0</v>
      </c>
      <c r="K356" s="10">
        <f t="shared" si="133"/>
        <v>0</v>
      </c>
      <c r="L356" s="10">
        <f t="shared" si="133"/>
        <v>0</v>
      </c>
      <c r="M356" s="10">
        <f t="shared" si="133"/>
        <v>0</v>
      </c>
      <c r="N356" s="10">
        <f t="shared" si="133"/>
        <v>0</v>
      </c>
      <c r="O356" s="24" t="s">
        <v>114</v>
      </c>
      <c r="P356" s="9"/>
      <c r="Q356" s="9"/>
      <c r="R356" s="9"/>
      <c r="S356" s="9"/>
    </row>
    <row r="357" spans="1:19">
      <c r="A357" s="60">
        <v>275</v>
      </c>
      <c r="B357" s="24" t="s">
        <v>12</v>
      </c>
      <c r="C357" s="10">
        <f t="shared" si="129"/>
        <v>5912.6</v>
      </c>
      <c r="D357" s="10">
        <v>1000</v>
      </c>
      <c r="E357" s="10">
        <v>0</v>
      </c>
      <c r="F357" s="10">
        <v>4500</v>
      </c>
      <c r="G357" s="10">
        <v>412.6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60">
        <v>276</v>
      </c>
      <c r="B358" s="24" t="s">
        <v>13</v>
      </c>
      <c r="C358" s="10">
        <f t="shared" si="129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>
      <c r="A359" s="60">
        <v>277</v>
      </c>
      <c r="B359" s="24" t="s">
        <v>14</v>
      </c>
      <c r="C359" s="10">
        <f t="shared" si="129"/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25"/>
      <c r="P359" s="9"/>
      <c r="Q359" s="9"/>
      <c r="R359" s="9"/>
      <c r="S359" s="9"/>
    </row>
    <row r="360" spans="1:19" ht="89.25" customHeight="1">
      <c r="A360" s="60">
        <v>278</v>
      </c>
      <c r="B360" s="24" t="s">
        <v>96</v>
      </c>
      <c r="C360" s="10">
        <f t="shared" si="129"/>
        <v>15042.300000000001</v>
      </c>
      <c r="D360" s="10">
        <f t="shared" ref="D360:N360" si="134">SUM(D361:D363)</f>
        <v>133</v>
      </c>
      <c r="E360" s="10">
        <f t="shared" si="134"/>
        <v>140</v>
      </c>
      <c r="F360" s="10">
        <f t="shared" si="134"/>
        <v>500</v>
      </c>
      <c r="G360" s="10">
        <f t="shared" si="134"/>
        <v>1619.6</v>
      </c>
      <c r="H360" s="10">
        <f t="shared" si="134"/>
        <v>1633</v>
      </c>
      <c r="I360" s="10">
        <f t="shared" si="134"/>
        <v>1733.2</v>
      </c>
      <c r="J360" s="10">
        <f t="shared" si="134"/>
        <v>1799.1</v>
      </c>
      <c r="K360" s="10">
        <f t="shared" si="134"/>
        <v>1871.1</v>
      </c>
      <c r="L360" s="10">
        <f t="shared" si="134"/>
        <v>1871.1</v>
      </c>
      <c r="M360" s="10">
        <f t="shared" si="134"/>
        <v>1871.1</v>
      </c>
      <c r="N360" s="10">
        <f t="shared" si="134"/>
        <v>1871.1</v>
      </c>
      <c r="O360" s="24" t="s">
        <v>86</v>
      </c>
      <c r="P360" s="9"/>
      <c r="Q360" s="9"/>
      <c r="R360" s="9"/>
      <c r="S360" s="9"/>
    </row>
    <row r="361" spans="1:19">
      <c r="A361" s="60">
        <v>279</v>
      </c>
      <c r="B361" s="24" t="s">
        <v>12</v>
      </c>
      <c r="C361" s="10">
        <f t="shared" si="129"/>
        <v>15042.300000000001</v>
      </c>
      <c r="D361" s="10">
        <v>133</v>
      </c>
      <c r="E361" s="10">
        <v>140</v>
      </c>
      <c r="F361" s="10">
        <v>500</v>
      </c>
      <c r="G361" s="10">
        <v>1619.6</v>
      </c>
      <c r="H361" s="10">
        <v>1633</v>
      </c>
      <c r="I361" s="10">
        <v>1733.2</v>
      </c>
      <c r="J361" s="10">
        <v>1799.1</v>
      </c>
      <c r="K361" s="10">
        <v>1871.1</v>
      </c>
      <c r="L361" s="10">
        <v>1871.1</v>
      </c>
      <c r="M361" s="10">
        <v>1871.1</v>
      </c>
      <c r="N361" s="10">
        <v>1871.1</v>
      </c>
      <c r="O361" s="25"/>
      <c r="P361" s="9"/>
      <c r="Q361" s="9"/>
      <c r="R361" s="9"/>
      <c r="S361" s="9"/>
    </row>
    <row r="362" spans="1:19">
      <c r="A362" s="60">
        <v>280</v>
      </c>
      <c r="B362" s="24" t="s">
        <v>13</v>
      </c>
      <c r="C362" s="10">
        <f t="shared" si="129"/>
        <v>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25"/>
      <c r="P362" s="9"/>
      <c r="Q362" s="9"/>
      <c r="R362" s="9"/>
      <c r="S362" s="9"/>
    </row>
    <row r="363" spans="1:19">
      <c r="A363" s="60">
        <v>281</v>
      </c>
      <c r="B363" s="24" t="s">
        <v>14</v>
      </c>
      <c r="C363" s="10">
        <f t="shared" si="129"/>
        <v>0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25"/>
      <c r="P363" s="9"/>
      <c r="Q363" s="9"/>
      <c r="R363" s="9"/>
      <c r="S363" s="9"/>
    </row>
    <row r="364" spans="1:19" ht="16.5" customHeight="1">
      <c r="A364" s="60">
        <v>282</v>
      </c>
      <c r="B364" s="73" t="s">
        <v>75</v>
      </c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7"/>
      <c r="P364" s="9"/>
      <c r="Q364" s="9"/>
      <c r="R364" s="9"/>
      <c r="S364" s="9"/>
    </row>
    <row r="365" spans="1:19" ht="45">
      <c r="A365" s="60">
        <v>283</v>
      </c>
      <c r="B365" s="24" t="s">
        <v>76</v>
      </c>
      <c r="C365" s="10">
        <f t="shared" ref="C365:C368" si="135">SUM(D365:N365)</f>
        <v>11255.399999999998</v>
      </c>
      <c r="D365" s="10">
        <f t="shared" ref="D365:N366" si="136">SUM(D366:D368)</f>
        <v>0</v>
      </c>
      <c r="E365" s="10">
        <f t="shared" si="136"/>
        <v>0</v>
      </c>
      <c r="F365" s="10">
        <f t="shared" si="136"/>
        <v>2541.6</v>
      </c>
      <c r="G365" s="10">
        <f t="shared" si="136"/>
        <v>489.6</v>
      </c>
      <c r="H365" s="10">
        <f t="shared" si="136"/>
        <v>2369.1999999999998</v>
      </c>
      <c r="I365" s="10">
        <f t="shared" si="136"/>
        <v>921.2</v>
      </c>
      <c r="J365" s="10">
        <f t="shared" si="136"/>
        <v>956.2</v>
      </c>
      <c r="K365" s="10">
        <f t="shared" si="136"/>
        <v>994.4</v>
      </c>
      <c r="L365" s="10">
        <f t="shared" si="136"/>
        <v>994.4</v>
      </c>
      <c r="M365" s="10">
        <f t="shared" si="136"/>
        <v>994.4</v>
      </c>
      <c r="N365" s="10">
        <f t="shared" si="136"/>
        <v>994.4</v>
      </c>
      <c r="O365" s="25"/>
      <c r="P365" s="9"/>
      <c r="Q365" s="9"/>
      <c r="R365" s="9"/>
      <c r="S365" s="9"/>
    </row>
    <row r="366" spans="1:19">
      <c r="A366" s="60">
        <v>284</v>
      </c>
      <c r="B366" s="24" t="s">
        <v>12</v>
      </c>
      <c r="C366" s="10">
        <f t="shared" si="135"/>
        <v>6854.0999999999995</v>
      </c>
      <c r="D366" s="10">
        <f t="shared" si="136"/>
        <v>0</v>
      </c>
      <c r="E366" s="10">
        <f t="shared" ref="E366:N366" si="137">E371</f>
        <v>0</v>
      </c>
      <c r="F366" s="10">
        <f t="shared" si="137"/>
        <v>138.9</v>
      </c>
      <c r="G366" s="10">
        <f t="shared" si="137"/>
        <v>422.8</v>
      </c>
      <c r="H366" s="10">
        <f t="shared" si="137"/>
        <v>437.4</v>
      </c>
      <c r="I366" s="10">
        <f t="shared" si="137"/>
        <v>921.2</v>
      </c>
      <c r="J366" s="10">
        <f t="shared" si="137"/>
        <v>956.2</v>
      </c>
      <c r="K366" s="10">
        <f t="shared" si="137"/>
        <v>994.4</v>
      </c>
      <c r="L366" s="10">
        <f t="shared" si="137"/>
        <v>994.4</v>
      </c>
      <c r="M366" s="10">
        <f t="shared" si="137"/>
        <v>994.4</v>
      </c>
      <c r="N366" s="10">
        <f t="shared" si="137"/>
        <v>994.4</v>
      </c>
      <c r="O366" s="25"/>
      <c r="P366" s="9"/>
      <c r="Q366" s="9"/>
      <c r="R366" s="9"/>
      <c r="S366" s="9"/>
    </row>
    <row r="367" spans="1:19">
      <c r="A367" s="60">
        <v>285</v>
      </c>
      <c r="B367" s="24" t="s">
        <v>13</v>
      </c>
      <c r="C367" s="10">
        <f t="shared" si="135"/>
        <v>479.8</v>
      </c>
      <c r="D367" s="10">
        <f t="shared" ref="D367:N368" si="138">D372</f>
        <v>0</v>
      </c>
      <c r="E367" s="10">
        <f t="shared" si="138"/>
        <v>0</v>
      </c>
      <c r="F367" s="10">
        <f t="shared" si="138"/>
        <v>376.6</v>
      </c>
      <c r="G367" s="10">
        <f t="shared" si="138"/>
        <v>66.8</v>
      </c>
      <c r="H367" s="10">
        <f t="shared" si="138"/>
        <v>36.4</v>
      </c>
      <c r="I367" s="10">
        <f t="shared" si="138"/>
        <v>0</v>
      </c>
      <c r="J367" s="10">
        <f t="shared" si="138"/>
        <v>0</v>
      </c>
      <c r="K367" s="10">
        <f t="shared" si="138"/>
        <v>0</v>
      </c>
      <c r="L367" s="10">
        <f t="shared" si="138"/>
        <v>0</v>
      </c>
      <c r="M367" s="10">
        <f t="shared" si="138"/>
        <v>0</v>
      </c>
      <c r="N367" s="10">
        <f t="shared" si="138"/>
        <v>0</v>
      </c>
      <c r="O367" s="25"/>
      <c r="P367" s="9"/>
      <c r="Q367" s="9"/>
      <c r="R367" s="9"/>
      <c r="S367" s="9"/>
    </row>
    <row r="368" spans="1:19">
      <c r="A368" s="60">
        <v>286</v>
      </c>
      <c r="B368" s="24" t="s">
        <v>14</v>
      </c>
      <c r="C368" s="10">
        <f t="shared" si="135"/>
        <v>3921.5</v>
      </c>
      <c r="D368" s="10">
        <f t="shared" si="138"/>
        <v>0</v>
      </c>
      <c r="E368" s="10">
        <f t="shared" si="138"/>
        <v>0</v>
      </c>
      <c r="F368" s="10">
        <f t="shared" si="138"/>
        <v>2026.1</v>
      </c>
      <c r="G368" s="10">
        <f t="shared" si="138"/>
        <v>0</v>
      </c>
      <c r="H368" s="10">
        <f t="shared" si="138"/>
        <v>1895.4</v>
      </c>
      <c r="I368" s="10">
        <f t="shared" si="138"/>
        <v>0</v>
      </c>
      <c r="J368" s="10">
        <f t="shared" si="138"/>
        <v>0</v>
      </c>
      <c r="K368" s="10">
        <f t="shared" si="138"/>
        <v>0</v>
      </c>
      <c r="L368" s="10">
        <f t="shared" si="138"/>
        <v>0</v>
      </c>
      <c r="M368" s="10">
        <f t="shared" si="138"/>
        <v>0</v>
      </c>
      <c r="N368" s="10">
        <f t="shared" si="138"/>
        <v>0</v>
      </c>
      <c r="O368" s="25"/>
      <c r="P368" s="9"/>
      <c r="Q368" s="9"/>
      <c r="R368" s="9"/>
      <c r="S368" s="9"/>
    </row>
    <row r="369" spans="1:19">
      <c r="A369" s="60">
        <v>287</v>
      </c>
      <c r="B369" s="78" t="s">
        <v>27</v>
      </c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80"/>
      <c r="P369" s="9"/>
      <c r="Q369" s="9"/>
      <c r="R369" s="9"/>
      <c r="S369" s="9"/>
    </row>
    <row r="370" spans="1:19" ht="45">
      <c r="A370" s="60">
        <v>288</v>
      </c>
      <c r="B370" s="24" t="s">
        <v>22</v>
      </c>
      <c r="C370" s="10">
        <f t="shared" ref="C370:C377" si="139">SUM(D370:N370)</f>
        <v>11255.399999999998</v>
      </c>
      <c r="D370" s="10">
        <f>SUM(D371:D373)</f>
        <v>0</v>
      </c>
      <c r="E370" s="10">
        <f t="shared" ref="E370:N370" si="140">SUM(E371:E373)</f>
        <v>0</v>
      </c>
      <c r="F370" s="10">
        <f t="shared" si="140"/>
        <v>2541.6</v>
      </c>
      <c r="G370" s="10">
        <f t="shared" si="140"/>
        <v>489.6</v>
      </c>
      <c r="H370" s="10">
        <f t="shared" si="140"/>
        <v>2369.1999999999998</v>
      </c>
      <c r="I370" s="10">
        <f t="shared" si="140"/>
        <v>921.2</v>
      </c>
      <c r="J370" s="10">
        <f t="shared" si="140"/>
        <v>956.2</v>
      </c>
      <c r="K370" s="10">
        <f t="shared" si="140"/>
        <v>994.4</v>
      </c>
      <c r="L370" s="10">
        <f t="shared" si="140"/>
        <v>994.4</v>
      </c>
      <c r="M370" s="10">
        <f t="shared" si="140"/>
        <v>994.4</v>
      </c>
      <c r="N370" s="10">
        <f t="shared" si="140"/>
        <v>994.4</v>
      </c>
      <c r="O370" s="25"/>
      <c r="P370" s="9"/>
      <c r="Q370" s="9"/>
      <c r="R370" s="9"/>
      <c r="S370" s="9"/>
    </row>
    <row r="371" spans="1:19">
      <c r="A371" s="60">
        <v>289</v>
      </c>
      <c r="B371" s="24" t="s">
        <v>12</v>
      </c>
      <c r="C371" s="10">
        <f t="shared" si="139"/>
        <v>6854.0999999999995</v>
      </c>
      <c r="D371" s="10">
        <f>D375</f>
        <v>0</v>
      </c>
      <c r="E371" s="10">
        <f t="shared" ref="E371:N371" si="141">E375</f>
        <v>0</v>
      </c>
      <c r="F371" s="10">
        <f t="shared" si="141"/>
        <v>138.9</v>
      </c>
      <c r="G371" s="10">
        <f t="shared" si="141"/>
        <v>422.8</v>
      </c>
      <c r="H371" s="10">
        <f t="shared" si="141"/>
        <v>437.4</v>
      </c>
      <c r="I371" s="10">
        <f t="shared" si="141"/>
        <v>921.2</v>
      </c>
      <c r="J371" s="10">
        <f t="shared" si="141"/>
        <v>956.2</v>
      </c>
      <c r="K371" s="10">
        <f t="shared" si="141"/>
        <v>994.4</v>
      </c>
      <c r="L371" s="10">
        <f t="shared" si="141"/>
        <v>994.4</v>
      </c>
      <c r="M371" s="10">
        <f t="shared" si="141"/>
        <v>994.4</v>
      </c>
      <c r="N371" s="10">
        <f t="shared" si="141"/>
        <v>994.4</v>
      </c>
      <c r="O371" s="25"/>
      <c r="P371" s="9"/>
      <c r="Q371" s="9"/>
      <c r="R371" s="9"/>
      <c r="S371" s="9"/>
    </row>
    <row r="372" spans="1:19">
      <c r="A372" s="60">
        <v>290</v>
      </c>
      <c r="B372" s="24" t="s">
        <v>13</v>
      </c>
      <c r="C372" s="10">
        <f t="shared" si="139"/>
        <v>479.8</v>
      </c>
      <c r="D372" s="10">
        <f t="shared" ref="D372:N373" si="142">D376</f>
        <v>0</v>
      </c>
      <c r="E372" s="10">
        <f t="shared" si="142"/>
        <v>0</v>
      </c>
      <c r="F372" s="10">
        <f t="shared" si="142"/>
        <v>376.6</v>
      </c>
      <c r="G372" s="10">
        <f t="shared" si="142"/>
        <v>66.8</v>
      </c>
      <c r="H372" s="10">
        <f t="shared" si="142"/>
        <v>36.4</v>
      </c>
      <c r="I372" s="10">
        <f t="shared" si="142"/>
        <v>0</v>
      </c>
      <c r="J372" s="10">
        <f t="shared" si="142"/>
        <v>0</v>
      </c>
      <c r="K372" s="10">
        <f t="shared" si="142"/>
        <v>0</v>
      </c>
      <c r="L372" s="10">
        <f t="shared" si="142"/>
        <v>0</v>
      </c>
      <c r="M372" s="10">
        <f t="shared" si="142"/>
        <v>0</v>
      </c>
      <c r="N372" s="10">
        <f t="shared" si="142"/>
        <v>0</v>
      </c>
      <c r="O372" s="25"/>
      <c r="P372" s="9"/>
      <c r="Q372" s="9"/>
      <c r="R372" s="9"/>
      <c r="S372" s="9"/>
    </row>
    <row r="373" spans="1:19">
      <c r="A373" s="60">
        <v>291</v>
      </c>
      <c r="B373" s="24" t="s">
        <v>14</v>
      </c>
      <c r="C373" s="10">
        <f t="shared" si="139"/>
        <v>3921.5</v>
      </c>
      <c r="D373" s="10">
        <f t="shared" si="142"/>
        <v>0</v>
      </c>
      <c r="E373" s="10">
        <f t="shared" si="142"/>
        <v>0</v>
      </c>
      <c r="F373" s="10">
        <f t="shared" si="142"/>
        <v>2026.1</v>
      </c>
      <c r="G373" s="10">
        <f t="shared" si="142"/>
        <v>0</v>
      </c>
      <c r="H373" s="10">
        <f t="shared" si="142"/>
        <v>1895.4</v>
      </c>
      <c r="I373" s="10">
        <f t="shared" si="142"/>
        <v>0</v>
      </c>
      <c r="J373" s="10">
        <f t="shared" si="142"/>
        <v>0</v>
      </c>
      <c r="K373" s="10">
        <f t="shared" si="142"/>
        <v>0</v>
      </c>
      <c r="L373" s="10">
        <f t="shared" si="142"/>
        <v>0</v>
      </c>
      <c r="M373" s="10">
        <f t="shared" si="142"/>
        <v>0</v>
      </c>
      <c r="N373" s="10">
        <f t="shared" si="142"/>
        <v>0</v>
      </c>
      <c r="O373" s="25"/>
      <c r="P373" s="9"/>
      <c r="Q373" s="9"/>
      <c r="R373" s="9"/>
      <c r="S373" s="9"/>
    </row>
    <row r="374" spans="1:19" ht="75">
      <c r="A374" s="60">
        <v>292</v>
      </c>
      <c r="B374" s="24" t="s">
        <v>77</v>
      </c>
      <c r="C374" s="10">
        <f t="shared" si="139"/>
        <v>11255.399999999998</v>
      </c>
      <c r="D374" s="10">
        <f t="shared" ref="D374:N374" si="143">SUM(D375:D417)</f>
        <v>0</v>
      </c>
      <c r="E374" s="10">
        <f t="shared" si="143"/>
        <v>0</v>
      </c>
      <c r="F374" s="10">
        <f t="shared" si="143"/>
        <v>2541.6</v>
      </c>
      <c r="G374" s="10">
        <f>SUM(G375:G378)</f>
        <v>489.6</v>
      </c>
      <c r="H374" s="43">
        <f>SUM(H375:H377)</f>
        <v>2369.1999999999998</v>
      </c>
      <c r="I374" s="10">
        <f t="shared" si="143"/>
        <v>921.2</v>
      </c>
      <c r="J374" s="10">
        <f t="shared" si="143"/>
        <v>956.2</v>
      </c>
      <c r="K374" s="10">
        <f t="shared" si="143"/>
        <v>994.4</v>
      </c>
      <c r="L374" s="10">
        <f t="shared" si="143"/>
        <v>994.4</v>
      </c>
      <c r="M374" s="10">
        <f t="shared" si="143"/>
        <v>994.4</v>
      </c>
      <c r="N374" s="10">
        <f t="shared" si="143"/>
        <v>994.4</v>
      </c>
      <c r="O374" s="24" t="s">
        <v>115</v>
      </c>
      <c r="P374" s="9"/>
      <c r="Q374" s="9"/>
      <c r="R374" s="9"/>
      <c r="S374" s="9"/>
    </row>
    <row r="375" spans="1:19">
      <c r="A375" s="60">
        <v>293</v>
      </c>
      <c r="B375" s="24" t="s">
        <v>12</v>
      </c>
      <c r="C375" s="10">
        <f t="shared" si="139"/>
        <v>6854.0999999999995</v>
      </c>
      <c r="D375" s="10">
        <v>0</v>
      </c>
      <c r="E375" s="10">
        <v>0</v>
      </c>
      <c r="F375" s="10">
        <v>138.9</v>
      </c>
      <c r="G375" s="10">
        <v>422.8</v>
      </c>
      <c r="H375" s="43">
        <v>437.4</v>
      </c>
      <c r="I375" s="10">
        <v>921.2</v>
      </c>
      <c r="J375" s="10">
        <v>956.2</v>
      </c>
      <c r="K375" s="10">
        <v>994.4</v>
      </c>
      <c r="L375" s="10">
        <v>994.4</v>
      </c>
      <c r="M375" s="10">
        <v>994.4</v>
      </c>
      <c r="N375" s="10">
        <v>994.4</v>
      </c>
      <c r="O375" s="25"/>
      <c r="P375" s="9"/>
      <c r="Q375" s="9"/>
      <c r="R375" s="9"/>
      <c r="S375" s="9"/>
    </row>
    <row r="376" spans="1:19">
      <c r="A376" s="60">
        <v>294</v>
      </c>
      <c r="B376" s="24" t="s">
        <v>13</v>
      </c>
      <c r="C376" s="10">
        <f t="shared" si="139"/>
        <v>479.8</v>
      </c>
      <c r="D376" s="10">
        <v>0</v>
      </c>
      <c r="E376" s="10">
        <v>0</v>
      </c>
      <c r="F376" s="10">
        <v>376.6</v>
      </c>
      <c r="G376" s="10">
        <v>66.8</v>
      </c>
      <c r="H376" s="43">
        <v>36.4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25"/>
      <c r="P376" s="9"/>
      <c r="Q376" s="9"/>
      <c r="R376" s="9"/>
      <c r="S376" s="9"/>
    </row>
    <row r="377" spans="1:19">
      <c r="A377" s="60">
        <v>295</v>
      </c>
      <c r="B377" s="24" t="s">
        <v>14</v>
      </c>
      <c r="C377" s="10">
        <f t="shared" si="139"/>
        <v>3921.5</v>
      </c>
      <c r="D377" s="10">
        <v>0</v>
      </c>
      <c r="E377" s="10">
        <v>0</v>
      </c>
      <c r="F377" s="10">
        <v>2026.1</v>
      </c>
      <c r="G377" s="10">
        <v>0</v>
      </c>
      <c r="H377" s="43">
        <v>1895.4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25"/>
      <c r="P377" s="9"/>
      <c r="Q377" s="9"/>
      <c r="R377" s="9"/>
      <c r="S377" s="9"/>
    </row>
    <row r="378" spans="1:19">
      <c r="A378" s="60">
        <v>296</v>
      </c>
      <c r="B378" s="73" t="s">
        <v>196</v>
      </c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5"/>
      <c r="P378" s="9"/>
      <c r="Q378" s="9"/>
      <c r="R378" s="9"/>
      <c r="S378" s="9"/>
    </row>
    <row r="379" spans="1:19" ht="45">
      <c r="A379" s="60">
        <v>297</v>
      </c>
      <c r="B379" s="24" t="s">
        <v>182</v>
      </c>
      <c r="C379" s="10">
        <f t="shared" ref="C379:C382" si="144">SUM(D379:N379)</f>
        <v>11174.7</v>
      </c>
      <c r="D379" s="10">
        <f t="shared" ref="D379:N379" si="145">SUM(D380:D382)</f>
        <v>0</v>
      </c>
      <c r="E379" s="10">
        <f t="shared" si="145"/>
        <v>0</v>
      </c>
      <c r="F379" s="10">
        <f t="shared" si="145"/>
        <v>0</v>
      </c>
      <c r="G379" s="10">
        <f t="shared" si="145"/>
        <v>11174.7</v>
      </c>
      <c r="H379" s="10">
        <f t="shared" si="145"/>
        <v>0</v>
      </c>
      <c r="I379" s="10">
        <f t="shared" si="145"/>
        <v>0</v>
      </c>
      <c r="J379" s="10">
        <f t="shared" si="145"/>
        <v>0</v>
      </c>
      <c r="K379" s="10">
        <f t="shared" si="145"/>
        <v>0</v>
      </c>
      <c r="L379" s="10">
        <f t="shared" si="145"/>
        <v>0</v>
      </c>
      <c r="M379" s="10">
        <f t="shared" si="145"/>
        <v>0</v>
      </c>
      <c r="N379" s="10">
        <f t="shared" si="145"/>
        <v>0</v>
      </c>
      <c r="O379" s="25"/>
      <c r="P379" s="9"/>
      <c r="Q379" s="9"/>
      <c r="R379" s="9"/>
      <c r="S379" s="9"/>
    </row>
    <row r="380" spans="1:19">
      <c r="A380" s="60">
        <v>298</v>
      </c>
      <c r="B380" s="24" t="s">
        <v>12</v>
      </c>
      <c r="C380" s="10">
        <f t="shared" si="144"/>
        <v>6422.7000000000007</v>
      </c>
      <c r="D380" s="17">
        <f t="shared" ref="D380:N382" si="146">D385+D395</f>
        <v>0</v>
      </c>
      <c r="E380" s="17">
        <f t="shared" si="146"/>
        <v>0</v>
      </c>
      <c r="F380" s="17">
        <f t="shared" si="146"/>
        <v>0</v>
      </c>
      <c r="G380" s="17">
        <f t="shared" si="146"/>
        <v>6422.7000000000007</v>
      </c>
      <c r="H380" s="17">
        <f t="shared" si="146"/>
        <v>0</v>
      </c>
      <c r="I380" s="17">
        <f t="shared" si="146"/>
        <v>0</v>
      </c>
      <c r="J380" s="17">
        <f t="shared" si="146"/>
        <v>0</v>
      </c>
      <c r="K380" s="17">
        <f t="shared" si="146"/>
        <v>0</v>
      </c>
      <c r="L380" s="17">
        <f t="shared" si="146"/>
        <v>0</v>
      </c>
      <c r="M380" s="17">
        <f t="shared" si="146"/>
        <v>0</v>
      </c>
      <c r="N380" s="17">
        <f t="shared" si="146"/>
        <v>0</v>
      </c>
      <c r="O380" s="25"/>
      <c r="P380" s="9"/>
      <c r="Q380" s="9"/>
      <c r="R380" s="9"/>
      <c r="S380" s="9"/>
    </row>
    <row r="381" spans="1:19">
      <c r="A381" s="60">
        <v>299</v>
      </c>
      <c r="B381" s="24" t="s">
        <v>13</v>
      </c>
      <c r="C381" s="10">
        <f t="shared" si="144"/>
        <v>4720.2000000000007</v>
      </c>
      <c r="D381" s="17">
        <f t="shared" si="146"/>
        <v>0</v>
      </c>
      <c r="E381" s="17">
        <f t="shared" si="146"/>
        <v>0</v>
      </c>
      <c r="F381" s="17">
        <f t="shared" si="146"/>
        <v>0</v>
      </c>
      <c r="G381" s="17">
        <f t="shared" si="146"/>
        <v>4720.2000000000007</v>
      </c>
      <c r="H381" s="17">
        <f t="shared" si="146"/>
        <v>0</v>
      </c>
      <c r="I381" s="17">
        <f t="shared" si="146"/>
        <v>0</v>
      </c>
      <c r="J381" s="17">
        <f t="shared" si="146"/>
        <v>0</v>
      </c>
      <c r="K381" s="17">
        <f t="shared" si="146"/>
        <v>0</v>
      </c>
      <c r="L381" s="17">
        <f t="shared" si="146"/>
        <v>0</v>
      </c>
      <c r="M381" s="17">
        <f t="shared" si="146"/>
        <v>0</v>
      </c>
      <c r="N381" s="17">
        <f t="shared" si="146"/>
        <v>0</v>
      </c>
      <c r="O381" s="25"/>
      <c r="P381" s="9"/>
      <c r="Q381" s="9"/>
      <c r="R381" s="9"/>
      <c r="S381" s="9"/>
    </row>
    <row r="382" spans="1:19">
      <c r="A382" s="60">
        <v>300</v>
      </c>
      <c r="B382" s="24" t="s">
        <v>14</v>
      </c>
      <c r="C382" s="10">
        <f t="shared" si="144"/>
        <v>31.8</v>
      </c>
      <c r="D382" s="17">
        <f t="shared" si="146"/>
        <v>0</v>
      </c>
      <c r="E382" s="17">
        <f t="shared" si="146"/>
        <v>0</v>
      </c>
      <c r="F382" s="17">
        <f t="shared" si="146"/>
        <v>0</v>
      </c>
      <c r="G382" s="17">
        <f t="shared" si="146"/>
        <v>31.8</v>
      </c>
      <c r="H382" s="17">
        <f t="shared" si="146"/>
        <v>0</v>
      </c>
      <c r="I382" s="17">
        <f t="shared" si="146"/>
        <v>0</v>
      </c>
      <c r="J382" s="17">
        <f t="shared" si="146"/>
        <v>0</v>
      </c>
      <c r="K382" s="17">
        <f t="shared" si="146"/>
        <v>0</v>
      </c>
      <c r="L382" s="17">
        <f t="shared" si="146"/>
        <v>0</v>
      </c>
      <c r="M382" s="17">
        <f t="shared" si="146"/>
        <v>0</v>
      </c>
      <c r="N382" s="17">
        <f t="shared" si="146"/>
        <v>0</v>
      </c>
      <c r="O382" s="25"/>
      <c r="P382" s="9"/>
      <c r="Q382" s="9"/>
      <c r="R382" s="9"/>
      <c r="S382" s="9"/>
    </row>
    <row r="383" spans="1:19">
      <c r="A383" s="60">
        <v>311</v>
      </c>
      <c r="B383" s="70" t="s">
        <v>17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2"/>
      <c r="P383" s="9"/>
      <c r="Q383" s="9"/>
      <c r="R383" s="9"/>
      <c r="S383" s="9"/>
    </row>
    <row r="384" spans="1:19" ht="45">
      <c r="A384" s="60">
        <v>312</v>
      </c>
      <c r="B384" s="11" t="s">
        <v>20</v>
      </c>
      <c r="C384" s="17">
        <f t="shared" ref="C384:C387" si="147">SUM(D384:N384)</f>
        <v>0</v>
      </c>
      <c r="D384" s="17">
        <f t="shared" ref="D384:N384" si="148">SUM(D385:D387)</f>
        <v>0</v>
      </c>
      <c r="E384" s="17">
        <f t="shared" si="148"/>
        <v>0</v>
      </c>
      <c r="F384" s="17">
        <f t="shared" si="148"/>
        <v>0</v>
      </c>
      <c r="G384" s="17">
        <f t="shared" si="148"/>
        <v>0</v>
      </c>
      <c r="H384" s="17">
        <f t="shared" si="148"/>
        <v>0</v>
      </c>
      <c r="I384" s="17">
        <f t="shared" si="148"/>
        <v>0</v>
      </c>
      <c r="J384" s="17">
        <f t="shared" si="148"/>
        <v>0</v>
      </c>
      <c r="K384" s="17">
        <f t="shared" si="148"/>
        <v>0</v>
      </c>
      <c r="L384" s="17">
        <f t="shared" si="148"/>
        <v>0</v>
      </c>
      <c r="M384" s="17">
        <f t="shared" si="148"/>
        <v>0</v>
      </c>
      <c r="N384" s="17">
        <f t="shared" si="148"/>
        <v>0</v>
      </c>
      <c r="O384" s="11"/>
      <c r="P384" s="9"/>
      <c r="Q384" s="9"/>
      <c r="R384" s="9"/>
      <c r="S384" s="9"/>
    </row>
    <row r="385" spans="1:19">
      <c r="A385" s="60">
        <v>313</v>
      </c>
      <c r="B385" s="11" t="s">
        <v>12</v>
      </c>
      <c r="C385" s="17">
        <f t="shared" si="147"/>
        <v>0</v>
      </c>
      <c r="D385" s="17">
        <f t="shared" ref="D385:N387" si="149">D390</f>
        <v>0</v>
      </c>
      <c r="E385" s="17">
        <f t="shared" si="149"/>
        <v>0</v>
      </c>
      <c r="F385" s="17">
        <f t="shared" si="149"/>
        <v>0</v>
      </c>
      <c r="G385" s="17">
        <f t="shared" si="149"/>
        <v>0</v>
      </c>
      <c r="H385" s="17">
        <f t="shared" si="149"/>
        <v>0</v>
      </c>
      <c r="I385" s="17">
        <f t="shared" si="149"/>
        <v>0</v>
      </c>
      <c r="J385" s="17">
        <f t="shared" si="149"/>
        <v>0</v>
      </c>
      <c r="K385" s="17">
        <f t="shared" si="149"/>
        <v>0</v>
      </c>
      <c r="L385" s="17">
        <f t="shared" si="149"/>
        <v>0</v>
      </c>
      <c r="M385" s="17">
        <f t="shared" si="149"/>
        <v>0</v>
      </c>
      <c r="N385" s="17">
        <f t="shared" si="149"/>
        <v>0</v>
      </c>
      <c r="O385" s="11"/>
      <c r="P385" s="9"/>
      <c r="Q385" s="9"/>
      <c r="R385" s="9"/>
      <c r="S385" s="9"/>
    </row>
    <row r="386" spans="1:19">
      <c r="A386" s="60">
        <v>314</v>
      </c>
      <c r="B386" s="11" t="s">
        <v>13</v>
      </c>
      <c r="C386" s="17">
        <f t="shared" si="147"/>
        <v>0</v>
      </c>
      <c r="D386" s="17">
        <f>D391</f>
        <v>0</v>
      </c>
      <c r="E386" s="17">
        <f t="shared" si="149"/>
        <v>0</v>
      </c>
      <c r="F386" s="17">
        <f t="shared" si="149"/>
        <v>0</v>
      </c>
      <c r="G386" s="17">
        <f t="shared" si="149"/>
        <v>0</v>
      </c>
      <c r="H386" s="17">
        <f t="shared" si="149"/>
        <v>0</v>
      </c>
      <c r="I386" s="17">
        <f t="shared" si="149"/>
        <v>0</v>
      </c>
      <c r="J386" s="17">
        <f t="shared" si="149"/>
        <v>0</v>
      </c>
      <c r="K386" s="17">
        <f t="shared" si="149"/>
        <v>0</v>
      </c>
      <c r="L386" s="17">
        <f t="shared" si="149"/>
        <v>0</v>
      </c>
      <c r="M386" s="17">
        <f t="shared" si="149"/>
        <v>0</v>
      </c>
      <c r="N386" s="17">
        <f t="shared" si="149"/>
        <v>0</v>
      </c>
      <c r="O386" s="11"/>
      <c r="P386" s="9"/>
      <c r="Q386" s="9"/>
      <c r="R386" s="9"/>
      <c r="S386" s="9"/>
    </row>
    <row r="387" spans="1:19">
      <c r="A387" s="60">
        <v>315</v>
      </c>
      <c r="B387" s="11" t="s">
        <v>14</v>
      </c>
      <c r="C387" s="17">
        <f t="shared" si="147"/>
        <v>0</v>
      </c>
      <c r="D387" s="17">
        <f>D392</f>
        <v>0</v>
      </c>
      <c r="E387" s="17">
        <f t="shared" si="149"/>
        <v>0</v>
      </c>
      <c r="F387" s="17">
        <f t="shared" si="149"/>
        <v>0</v>
      </c>
      <c r="G387" s="17">
        <f t="shared" si="149"/>
        <v>0</v>
      </c>
      <c r="H387" s="17">
        <f t="shared" si="149"/>
        <v>0</v>
      </c>
      <c r="I387" s="17">
        <f t="shared" si="149"/>
        <v>0</v>
      </c>
      <c r="J387" s="17">
        <f t="shared" si="149"/>
        <v>0</v>
      </c>
      <c r="K387" s="17">
        <f t="shared" si="149"/>
        <v>0</v>
      </c>
      <c r="L387" s="17">
        <f t="shared" si="149"/>
        <v>0</v>
      </c>
      <c r="M387" s="17">
        <f t="shared" si="149"/>
        <v>0</v>
      </c>
      <c r="N387" s="17">
        <f t="shared" si="149"/>
        <v>0</v>
      </c>
      <c r="O387" s="11"/>
      <c r="P387" s="9"/>
      <c r="Q387" s="9"/>
      <c r="R387" s="9"/>
      <c r="S387" s="9"/>
    </row>
    <row r="388" spans="1:19">
      <c r="A388" s="60">
        <v>316</v>
      </c>
      <c r="B388" s="70" t="s">
        <v>181</v>
      </c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2"/>
      <c r="P388" s="9"/>
      <c r="Q388" s="9"/>
      <c r="R388" s="9"/>
      <c r="S388" s="9"/>
    </row>
    <row r="389" spans="1:19" ht="60">
      <c r="A389" s="60">
        <v>317</v>
      </c>
      <c r="B389" s="11" t="s">
        <v>19</v>
      </c>
      <c r="C389" s="17">
        <f t="shared" ref="C389:C392" si="150">SUM(D389:N389)</f>
        <v>0</v>
      </c>
      <c r="D389" s="17">
        <f t="shared" ref="D389:N389" si="151">SUM(D390:D392)</f>
        <v>0</v>
      </c>
      <c r="E389" s="17">
        <f t="shared" si="151"/>
        <v>0</v>
      </c>
      <c r="F389" s="17">
        <f t="shared" si="151"/>
        <v>0</v>
      </c>
      <c r="G389" s="17">
        <f t="shared" si="151"/>
        <v>0</v>
      </c>
      <c r="H389" s="17">
        <f t="shared" si="151"/>
        <v>0</v>
      </c>
      <c r="I389" s="17">
        <f t="shared" si="151"/>
        <v>0</v>
      </c>
      <c r="J389" s="17">
        <f t="shared" si="151"/>
        <v>0</v>
      </c>
      <c r="K389" s="17">
        <f t="shared" si="151"/>
        <v>0</v>
      </c>
      <c r="L389" s="17">
        <f t="shared" si="151"/>
        <v>0</v>
      </c>
      <c r="M389" s="17">
        <f t="shared" si="151"/>
        <v>0</v>
      </c>
      <c r="N389" s="17">
        <f t="shared" si="151"/>
        <v>0</v>
      </c>
      <c r="O389" s="11"/>
      <c r="P389" s="9"/>
      <c r="Q389" s="9"/>
      <c r="R389" s="9"/>
      <c r="S389" s="9"/>
    </row>
    <row r="390" spans="1:19">
      <c r="A390" s="60">
        <v>318</v>
      </c>
      <c r="B390" s="11" t="s">
        <v>12</v>
      </c>
      <c r="C390" s="17">
        <f t="shared" si="150"/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1"/>
      <c r="P390" s="9"/>
      <c r="Q390" s="9"/>
      <c r="R390" s="9"/>
      <c r="S390" s="9"/>
    </row>
    <row r="391" spans="1:19">
      <c r="A391" s="60">
        <v>319</v>
      </c>
      <c r="B391" s="11" t="s">
        <v>13</v>
      </c>
      <c r="C391" s="17">
        <f t="shared" si="150"/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1"/>
      <c r="P391" s="9"/>
      <c r="Q391" s="9"/>
      <c r="R391" s="9"/>
      <c r="S391" s="9"/>
    </row>
    <row r="392" spans="1:19">
      <c r="A392" s="60">
        <v>320</v>
      </c>
      <c r="B392" s="11" t="s">
        <v>14</v>
      </c>
      <c r="C392" s="17">
        <f t="shared" si="150"/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1"/>
      <c r="P392" s="9"/>
      <c r="Q392" s="9"/>
      <c r="R392" s="9"/>
      <c r="S392" s="9"/>
    </row>
    <row r="393" spans="1:19">
      <c r="A393" s="60">
        <v>321</v>
      </c>
      <c r="B393" s="68" t="s">
        <v>27</v>
      </c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9"/>
      <c r="Q393" s="9"/>
      <c r="R393" s="9"/>
      <c r="S393" s="9"/>
    </row>
    <row r="394" spans="1:19" ht="45">
      <c r="A394" s="60">
        <v>322</v>
      </c>
      <c r="B394" s="24" t="s">
        <v>22</v>
      </c>
      <c r="C394" s="17">
        <f t="shared" ref="C394:C417" si="152">SUM(D394:N394)</f>
        <v>11174.7</v>
      </c>
      <c r="D394" s="17">
        <f t="shared" ref="D394:N394" si="153">SUM(D395:D397)</f>
        <v>0</v>
      </c>
      <c r="E394" s="17">
        <f t="shared" si="153"/>
        <v>0</v>
      </c>
      <c r="F394" s="17">
        <f t="shared" si="153"/>
        <v>0</v>
      </c>
      <c r="G394" s="17">
        <f t="shared" si="153"/>
        <v>11174.7</v>
      </c>
      <c r="H394" s="17">
        <f t="shared" si="153"/>
        <v>0</v>
      </c>
      <c r="I394" s="17">
        <f t="shared" si="153"/>
        <v>0</v>
      </c>
      <c r="J394" s="17">
        <f t="shared" si="153"/>
        <v>0</v>
      </c>
      <c r="K394" s="17">
        <f t="shared" si="153"/>
        <v>0</v>
      </c>
      <c r="L394" s="17">
        <f t="shared" si="153"/>
        <v>0</v>
      </c>
      <c r="M394" s="17">
        <f t="shared" si="153"/>
        <v>0</v>
      </c>
      <c r="N394" s="17">
        <f t="shared" si="153"/>
        <v>0</v>
      </c>
      <c r="O394" s="25"/>
      <c r="P394" s="9"/>
      <c r="Q394" s="9"/>
      <c r="R394" s="9"/>
      <c r="S394" s="9"/>
    </row>
    <row r="395" spans="1:19">
      <c r="A395" s="60">
        <v>323</v>
      </c>
      <c r="B395" s="24" t="s">
        <v>12</v>
      </c>
      <c r="C395" s="17">
        <f t="shared" si="152"/>
        <v>6422.7000000000007</v>
      </c>
      <c r="D395" s="17">
        <f t="shared" ref="D395:N397" si="154">D399+D409</f>
        <v>0</v>
      </c>
      <c r="E395" s="17">
        <f t="shared" si="154"/>
        <v>0</v>
      </c>
      <c r="F395" s="17">
        <f t="shared" si="154"/>
        <v>0</v>
      </c>
      <c r="G395" s="17">
        <f t="shared" si="154"/>
        <v>6422.7000000000007</v>
      </c>
      <c r="H395" s="17">
        <f t="shared" si="154"/>
        <v>0</v>
      </c>
      <c r="I395" s="17">
        <f t="shared" si="154"/>
        <v>0</v>
      </c>
      <c r="J395" s="17">
        <f t="shared" si="154"/>
        <v>0</v>
      </c>
      <c r="K395" s="17">
        <f t="shared" si="154"/>
        <v>0</v>
      </c>
      <c r="L395" s="17">
        <f t="shared" si="154"/>
        <v>0</v>
      </c>
      <c r="M395" s="17">
        <f t="shared" si="154"/>
        <v>0</v>
      </c>
      <c r="N395" s="17">
        <f t="shared" si="154"/>
        <v>0</v>
      </c>
      <c r="O395" s="25"/>
      <c r="P395" s="9"/>
      <c r="Q395" s="9"/>
      <c r="R395" s="9"/>
      <c r="S395" s="9"/>
    </row>
    <row r="396" spans="1:19">
      <c r="A396" s="60">
        <v>324</v>
      </c>
      <c r="B396" s="24" t="s">
        <v>13</v>
      </c>
      <c r="C396" s="17">
        <f t="shared" si="152"/>
        <v>4720.2000000000007</v>
      </c>
      <c r="D396" s="17">
        <f t="shared" si="154"/>
        <v>0</v>
      </c>
      <c r="E396" s="17">
        <f t="shared" si="154"/>
        <v>0</v>
      </c>
      <c r="F396" s="17">
        <f t="shared" si="154"/>
        <v>0</v>
      </c>
      <c r="G396" s="17">
        <f t="shared" si="154"/>
        <v>4720.2000000000007</v>
      </c>
      <c r="H396" s="17">
        <f t="shared" si="154"/>
        <v>0</v>
      </c>
      <c r="I396" s="17">
        <f t="shared" si="154"/>
        <v>0</v>
      </c>
      <c r="J396" s="17">
        <f t="shared" si="154"/>
        <v>0</v>
      </c>
      <c r="K396" s="17">
        <f t="shared" si="154"/>
        <v>0</v>
      </c>
      <c r="L396" s="17">
        <f t="shared" si="154"/>
        <v>0</v>
      </c>
      <c r="M396" s="17">
        <f t="shared" si="154"/>
        <v>0</v>
      </c>
      <c r="N396" s="17">
        <f t="shared" si="154"/>
        <v>0</v>
      </c>
      <c r="O396" s="25"/>
      <c r="P396" s="9"/>
      <c r="Q396" s="9"/>
      <c r="R396" s="9"/>
      <c r="S396" s="9"/>
    </row>
    <row r="397" spans="1:19" ht="15" customHeight="1">
      <c r="A397" s="60">
        <v>325</v>
      </c>
      <c r="B397" s="24" t="s">
        <v>14</v>
      </c>
      <c r="C397" s="18">
        <f t="shared" si="152"/>
        <v>31.8</v>
      </c>
      <c r="D397" s="18">
        <f t="shared" si="154"/>
        <v>0</v>
      </c>
      <c r="E397" s="18">
        <f t="shared" si="154"/>
        <v>0</v>
      </c>
      <c r="F397" s="18">
        <f t="shared" si="154"/>
        <v>0</v>
      </c>
      <c r="G397" s="18">
        <f t="shared" si="154"/>
        <v>31.8</v>
      </c>
      <c r="H397" s="18">
        <f t="shared" si="154"/>
        <v>0</v>
      </c>
      <c r="I397" s="18">
        <f t="shared" si="154"/>
        <v>0</v>
      </c>
      <c r="J397" s="18">
        <f t="shared" si="154"/>
        <v>0</v>
      </c>
      <c r="K397" s="18">
        <f t="shared" si="154"/>
        <v>0</v>
      </c>
      <c r="L397" s="18">
        <f t="shared" si="154"/>
        <v>0</v>
      </c>
      <c r="M397" s="18">
        <f t="shared" si="154"/>
        <v>0</v>
      </c>
      <c r="N397" s="18">
        <f t="shared" si="154"/>
        <v>0</v>
      </c>
      <c r="O397" s="25"/>
      <c r="P397" s="9"/>
      <c r="Q397" s="9"/>
      <c r="R397" s="9"/>
      <c r="S397" s="9"/>
    </row>
    <row r="398" spans="1:19" ht="60.75" customHeight="1">
      <c r="A398" s="60">
        <v>326</v>
      </c>
      <c r="B398" s="24" t="s">
        <v>189</v>
      </c>
      <c r="C398" s="18">
        <f t="shared" si="152"/>
        <v>6440.5000000000009</v>
      </c>
      <c r="D398" s="18">
        <f t="shared" ref="D398:N398" si="155">SUM(D399:D401)</f>
        <v>0</v>
      </c>
      <c r="E398" s="18">
        <f t="shared" si="155"/>
        <v>0</v>
      </c>
      <c r="F398" s="18">
        <f t="shared" si="155"/>
        <v>0</v>
      </c>
      <c r="G398" s="18">
        <f t="shared" si="155"/>
        <v>6440.5000000000009</v>
      </c>
      <c r="H398" s="18">
        <f t="shared" si="155"/>
        <v>0</v>
      </c>
      <c r="I398" s="18">
        <f t="shared" si="155"/>
        <v>0</v>
      </c>
      <c r="J398" s="18">
        <f t="shared" si="155"/>
        <v>0</v>
      </c>
      <c r="K398" s="18">
        <f t="shared" si="155"/>
        <v>0</v>
      </c>
      <c r="L398" s="18">
        <f t="shared" si="155"/>
        <v>0</v>
      </c>
      <c r="M398" s="18">
        <f t="shared" si="155"/>
        <v>0</v>
      </c>
      <c r="N398" s="18">
        <f t="shared" si="155"/>
        <v>0</v>
      </c>
      <c r="O398" s="24" t="s">
        <v>183</v>
      </c>
      <c r="P398" s="9"/>
      <c r="Q398" s="9"/>
      <c r="R398" s="9"/>
      <c r="S398" s="9"/>
    </row>
    <row r="399" spans="1:19">
      <c r="A399" s="60">
        <v>327</v>
      </c>
      <c r="B399" s="24" t="s">
        <v>12</v>
      </c>
      <c r="C399" s="18">
        <f t="shared" si="152"/>
        <v>3287.9</v>
      </c>
      <c r="D399" s="18">
        <v>0</v>
      </c>
      <c r="E399" s="18">
        <v>0</v>
      </c>
      <c r="F399" s="18">
        <v>0</v>
      </c>
      <c r="G399" s="18">
        <v>3287.9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60">
        <v>328</v>
      </c>
      <c r="B400" s="24" t="s">
        <v>13</v>
      </c>
      <c r="C400" s="18">
        <f t="shared" si="152"/>
        <v>3120.8</v>
      </c>
      <c r="D400" s="18">
        <v>0</v>
      </c>
      <c r="E400" s="18">
        <v>0</v>
      </c>
      <c r="F400" s="18">
        <v>0</v>
      </c>
      <c r="G400" s="18">
        <f>G404</f>
        <v>3120.8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>
      <c r="A401" s="60">
        <v>329</v>
      </c>
      <c r="B401" s="24" t="s">
        <v>14</v>
      </c>
      <c r="C401" s="18">
        <f t="shared" si="152"/>
        <v>31.8</v>
      </c>
      <c r="D401" s="18">
        <v>0</v>
      </c>
      <c r="E401" s="18">
        <v>0</v>
      </c>
      <c r="F401" s="18">
        <v>0</v>
      </c>
      <c r="G401" s="18">
        <v>31.8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25"/>
      <c r="P401" s="9"/>
      <c r="Q401" s="9"/>
      <c r="R401" s="9"/>
      <c r="S401" s="9"/>
    </row>
    <row r="402" spans="1:19" ht="90">
      <c r="A402" s="60">
        <v>330</v>
      </c>
      <c r="B402" s="24" t="s">
        <v>195</v>
      </c>
      <c r="C402" s="18">
        <f t="shared" si="152"/>
        <v>6397.7</v>
      </c>
      <c r="D402" s="18">
        <f t="shared" ref="D402:N402" si="156">SUM(D403:D405)</f>
        <v>0</v>
      </c>
      <c r="E402" s="18">
        <f t="shared" si="156"/>
        <v>0</v>
      </c>
      <c r="F402" s="18">
        <f t="shared" si="156"/>
        <v>0</v>
      </c>
      <c r="G402" s="18">
        <f t="shared" si="156"/>
        <v>6397.7</v>
      </c>
      <c r="H402" s="18">
        <f t="shared" si="156"/>
        <v>0</v>
      </c>
      <c r="I402" s="18">
        <f t="shared" si="156"/>
        <v>0</v>
      </c>
      <c r="J402" s="18">
        <f t="shared" si="156"/>
        <v>0</v>
      </c>
      <c r="K402" s="18">
        <f t="shared" si="156"/>
        <v>0</v>
      </c>
      <c r="L402" s="18">
        <f t="shared" si="156"/>
        <v>0</v>
      </c>
      <c r="M402" s="18">
        <f t="shared" si="156"/>
        <v>0</v>
      </c>
      <c r="N402" s="18">
        <f t="shared" si="156"/>
        <v>0</v>
      </c>
      <c r="O402" s="24"/>
      <c r="P402" s="9"/>
      <c r="Q402" s="9"/>
      <c r="R402" s="9"/>
      <c r="S402" s="9"/>
    </row>
    <row r="403" spans="1:19">
      <c r="A403" s="60">
        <v>331</v>
      </c>
      <c r="B403" s="24" t="s">
        <v>12</v>
      </c>
      <c r="C403" s="18">
        <f t="shared" si="152"/>
        <v>3245.1</v>
      </c>
      <c r="D403" s="18">
        <v>0</v>
      </c>
      <c r="E403" s="18">
        <v>0</v>
      </c>
      <c r="F403" s="18">
        <v>0</v>
      </c>
      <c r="G403" s="18">
        <v>3245.1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25"/>
      <c r="P403" s="9"/>
      <c r="Q403" s="9"/>
      <c r="R403" s="9"/>
      <c r="S403" s="9"/>
    </row>
    <row r="404" spans="1:19">
      <c r="A404" s="60">
        <v>332</v>
      </c>
      <c r="B404" s="24" t="s">
        <v>13</v>
      </c>
      <c r="C404" s="18">
        <f t="shared" si="152"/>
        <v>3120.8</v>
      </c>
      <c r="D404" s="18">
        <v>0</v>
      </c>
      <c r="E404" s="18">
        <v>0</v>
      </c>
      <c r="F404" s="18">
        <v>0</v>
      </c>
      <c r="G404" s="18">
        <v>3120.8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60">
        <v>333</v>
      </c>
      <c r="B405" s="24" t="s">
        <v>14</v>
      </c>
      <c r="C405" s="18">
        <f t="shared" si="152"/>
        <v>31.8</v>
      </c>
      <c r="D405" s="18">
        <v>0</v>
      </c>
      <c r="E405" s="18">
        <v>0</v>
      </c>
      <c r="F405" s="18">
        <v>0</v>
      </c>
      <c r="G405" s="18">
        <v>31.8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 ht="45">
      <c r="A406" s="60">
        <v>334</v>
      </c>
      <c r="B406" s="24" t="s">
        <v>193</v>
      </c>
      <c r="C406" s="18">
        <f t="shared" si="152"/>
        <v>42.8</v>
      </c>
      <c r="D406" s="18">
        <f t="shared" ref="D406:N406" si="157">D407</f>
        <v>0</v>
      </c>
      <c r="E406" s="18">
        <f t="shared" si="157"/>
        <v>0</v>
      </c>
      <c r="F406" s="18">
        <f t="shared" si="157"/>
        <v>0</v>
      </c>
      <c r="G406" s="18">
        <f t="shared" si="157"/>
        <v>42.8</v>
      </c>
      <c r="H406" s="18">
        <f t="shared" si="157"/>
        <v>0</v>
      </c>
      <c r="I406" s="18">
        <f t="shared" si="157"/>
        <v>0</v>
      </c>
      <c r="J406" s="18">
        <f t="shared" si="157"/>
        <v>0</v>
      </c>
      <c r="K406" s="18">
        <f t="shared" si="157"/>
        <v>0</v>
      </c>
      <c r="L406" s="18">
        <f t="shared" si="157"/>
        <v>0</v>
      </c>
      <c r="M406" s="18">
        <f t="shared" si="157"/>
        <v>0</v>
      </c>
      <c r="N406" s="18">
        <f t="shared" si="157"/>
        <v>0</v>
      </c>
      <c r="O406" s="25"/>
      <c r="P406" s="9"/>
      <c r="Q406" s="9"/>
      <c r="R406" s="9"/>
      <c r="S406" s="9"/>
    </row>
    <row r="407" spans="1:19">
      <c r="A407" s="60">
        <v>335</v>
      </c>
      <c r="B407" s="24" t="s">
        <v>12</v>
      </c>
      <c r="C407" s="18">
        <f t="shared" si="152"/>
        <v>42.8</v>
      </c>
      <c r="D407" s="18">
        <v>0</v>
      </c>
      <c r="E407" s="18">
        <v>0</v>
      </c>
      <c r="F407" s="18">
        <v>0</v>
      </c>
      <c r="G407" s="18">
        <v>42.8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25"/>
      <c r="P407" s="9"/>
      <c r="Q407" s="9"/>
      <c r="R407" s="9"/>
      <c r="S407" s="9"/>
    </row>
    <row r="408" spans="1:19" ht="60">
      <c r="A408" s="60">
        <v>336</v>
      </c>
      <c r="B408" s="24" t="s">
        <v>192</v>
      </c>
      <c r="C408" s="10">
        <f t="shared" si="152"/>
        <v>4734.2000000000007</v>
      </c>
      <c r="D408" s="10">
        <f t="shared" ref="D408:N408" si="158">SUM(D409:D411)</f>
        <v>0</v>
      </c>
      <c r="E408" s="10">
        <f t="shared" si="158"/>
        <v>0</v>
      </c>
      <c r="F408" s="10">
        <f t="shared" si="158"/>
        <v>0</v>
      </c>
      <c r="G408" s="10">
        <f t="shared" si="158"/>
        <v>4734.2000000000007</v>
      </c>
      <c r="H408" s="10">
        <f t="shared" si="158"/>
        <v>0</v>
      </c>
      <c r="I408" s="10">
        <f t="shared" si="158"/>
        <v>0</v>
      </c>
      <c r="J408" s="10">
        <f t="shared" si="158"/>
        <v>0</v>
      </c>
      <c r="K408" s="10">
        <f t="shared" si="158"/>
        <v>0</v>
      </c>
      <c r="L408" s="10">
        <f t="shared" si="158"/>
        <v>0</v>
      </c>
      <c r="M408" s="10">
        <f t="shared" si="158"/>
        <v>0</v>
      </c>
      <c r="N408" s="10">
        <f t="shared" si="158"/>
        <v>0</v>
      </c>
      <c r="O408" s="24" t="s">
        <v>184</v>
      </c>
      <c r="P408" s="9"/>
      <c r="Q408" s="9"/>
      <c r="R408" s="9"/>
      <c r="S408" s="9"/>
    </row>
    <row r="409" spans="1:19">
      <c r="A409" s="60">
        <v>337</v>
      </c>
      <c r="B409" s="24" t="s">
        <v>12</v>
      </c>
      <c r="C409" s="10">
        <f t="shared" si="152"/>
        <v>3134.8</v>
      </c>
      <c r="D409" s="18">
        <v>0</v>
      </c>
      <c r="E409" s="18">
        <v>0</v>
      </c>
      <c r="F409" s="18">
        <v>0</v>
      </c>
      <c r="G409" s="10">
        <v>3134.8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60">
        <v>338</v>
      </c>
      <c r="B410" s="24" t="s">
        <v>13</v>
      </c>
      <c r="C410" s="10">
        <f t="shared" si="152"/>
        <v>1599.4</v>
      </c>
      <c r="D410" s="18">
        <v>0</v>
      </c>
      <c r="E410" s="18">
        <v>0</v>
      </c>
      <c r="F410" s="18">
        <v>0</v>
      </c>
      <c r="G410" s="10">
        <f>G414</f>
        <v>1599.4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>
      <c r="A411" s="60">
        <v>339</v>
      </c>
      <c r="B411" s="24" t="s">
        <v>14</v>
      </c>
      <c r="C411" s="10">
        <f t="shared" si="152"/>
        <v>0</v>
      </c>
      <c r="D411" s="18">
        <v>0</v>
      </c>
      <c r="E411" s="18">
        <v>0</v>
      </c>
      <c r="F411" s="18">
        <v>0</v>
      </c>
      <c r="G411" s="10">
        <f>G415</f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25"/>
      <c r="P411" s="9"/>
      <c r="Q411" s="9"/>
      <c r="R411" s="9"/>
      <c r="S411" s="9"/>
    </row>
    <row r="412" spans="1:19" ht="45">
      <c r="A412" s="60">
        <v>440</v>
      </c>
      <c r="B412" s="24" t="s">
        <v>194</v>
      </c>
      <c r="C412" s="10">
        <f t="shared" si="152"/>
        <v>3236.2</v>
      </c>
      <c r="D412" s="10">
        <f t="shared" ref="D412:N412" si="159">SUM(D413:D415)</f>
        <v>0</v>
      </c>
      <c r="E412" s="10">
        <f t="shared" si="159"/>
        <v>0</v>
      </c>
      <c r="F412" s="10">
        <f t="shared" si="159"/>
        <v>0</v>
      </c>
      <c r="G412" s="10">
        <f t="shared" si="159"/>
        <v>3236.2</v>
      </c>
      <c r="H412" s="10">
        <f t="shared" si="159"/>
        <v>0</v>
      </c>
      <c r="I412" s="10">
        <f t="shared" si="159"/>
        <v>0</v>
      </c>
      <c r="J412" s="10">
        <f t="shared" si="159"/>
        <v>0</v>
      </c>
      <c r="K412" s="10">
        <f t="shared" si="159"/>
        <v>0</v>
      </c>
      <c r="L412" s="10">
        <f t="shared" si="159"/>
        <v>0</v>
      </c>
      <c r="M412" s="10">
        <f t="shared" si="159"/>
        <v>0</v>
      </c>
      <c r="N412" s="10">
        <f t="shared" si="159"/>
        <v>0</v>
      </c>
      <c r="O412" s="24" t="s">
        <v>184</v>
      </c>
      <c r="P412" s="9"/>
      <c r="Q412" s="9"/>
      <c r="R412" s="9"/>
      <c r="S412" s="9"/>
    </row>
    <row r="413" spans="1:19">
      <c r="A413" s="60">
        <v>441</v>
      </c>
      <c r="B413" s="24" t="s">
        <v>12</v>
      </c>
      <c r="C413" s="10">
        <f t="shared" si="152"/>
        <v>1636.8</v>
      </c>
      <c r="D413" s="18">
        <v>0</v>
      </c>
      <c r="E413" s="18">
        <v>0</v>
      </c>
      <c r="F413" s="18">
        <v>0</v>
      </c>
      <c r="G413" s="10">
        <v>1636.8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25"/>
      <c r="P413" s="9"/>
      <c r="Q413" s="9"/>
      <c r="R413" s="9"/>
      <c r="S413" s="9"/>
    </row>
    <row r="414" spans="1:19">
      <c r="A414" s="60">
        <v>442</v>
      </c>
      <c r="B414" s="24" t="s">
        <v>13</v>
      </c>
      <c r="C414" s="10">
        <f t="shared" si="152"/>
        <v>1599.4</v>
      </c>
      <c r="D414" s="18">
        <v>0</v>
      </c>
      <c r="E414" s="18">
        <v>0</v>
      </c>
      <c r="F414" s="18">
        <v>0</v>
      </c>
      <c r="G414" s="10">
        <v>1599.4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25"/>
      <c r="P414" s="9"/>
      <c r="Q414" s="9"/>
      <c r="R414" s="9"/>
      <c r="S414" s="9"/>
    </row>
    <row r="415" spans="1:19">
      <c r="A415" s="60">
        <v>443</v>
      </c>
      <c r="B415" s="24" t="s">
        <v>14</v>
      </c>
      <c r="C415" s="10">
        <f t="shared" si="152"/>
        <v>0</v>
      </c>
      <c r="D415" s="18">
        <v>0</v>
      </c>
      <c r="E415" s="18">
        <v>0</v>
      </c>
      <c r="F415" s="18">
        <v>0</v>
      </c>
      <c r="G415" s="10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25"/>
      <c r="P415" s="9"/>
      <c r="Q415" s="9"/>
      <c r="R415" s="9"/>
      <c r="S415" s="9"/>
    </row>
    <row r="416" spans="1:19" ht="45">
      <c r="A416" s="60">
        <v>444</v>
      </c>
      <c r="B416" s="24" t="s">
        <v>193</v>
      </c>
      <c r="C416" s="10">
        <f t="shared" si="152"/>
        <v>1498</v>
      </c>
      <c r="D416" s="10">
        <f t="shared" ref="D416:N416" si="160">D417</f>
        <v>0</v>
      </c>
      <c r="E416" s="10">
        <f t="shared" si="160"/>
        <v>0</v>
      </c>
      <c r="F416" s="10">
        <f t="shared" si="160"/>
        <v>0</v>
      </c>
      <c r="G416" s="10">
        <f t="shared" si="160"/>
        <v>1498</v>
      </c>
      <c r="H416" s="10">
        <f t="shared" si="160"/>
        <v>0</v>
      </c>
      <c r="I416" s="10">
        <f t="shared" si="160"/>
        <v>0</v>
      </c>
      <c r="J416" s="10">
        <f t="shared" si="160"/>
        <v>0</v>
      </c>
      <c r="K416" s="10">
        <f t="shared" si="160"/>
        <v>0</v>
      </c>
      <c r="L416" s="10">
        <f t="shared" si="160"/>
        <v>0</v>
      </c>
      <c r="M416" s="10">
        <f t="shared" si="160"/>
        <v>0</v>
      </c>
      <c r="N416" s="10">
        <f t="shared" si="160"/>
        <v>0</v>
      </c>
      <c r="O416" s="25"/>
      <c r="P416" s="9"/>
      <c r="Q416" s="9"/>
      <c r="R416" s="9"/>
      <c r="S416" s="9"/>
    </row>
    <row r="417" spans="1:19">
      <c r="A417" s="60">
        <v>445</v>
      </c>
      <c r="B417" s="24" t="s">
        <v>12</v>
      </c>
      <c r="C417" s="18">
        <f t="shared" si="152"/>
        <v>1498</v>
      </c>
      <c r="D417" s="18">
        <v>0</v>
      </c>
      <c r="E417" s="18">
        <v>0</v>
      </c>
      <c r="F417" s="18">
        <v>0</v>
      </c>
      <c r="G417" s="18">
        <v>1498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25"/>
      <c r="P417" s="9"/>
      <c r="Q417" s="9"/>
      <c r="R417" s="9"/>
      <c r="S417" s="9"/>
    </row>
    <row r="418" spans="1:19">
      <c r="A418" s="32"/>
      <c r="B418" s="33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7"/>
      <c r="P418" s="9"/>
      <c r="Q418" s="9"/>
      <c r="R418" s="9"/>
      <c r="S418" s="9"/>
    </row>
    <row r="419" spans="1:19">
      <c r="P419" s="9"/>
      <c r="Q419" s="9"/>
      <c r="R419" s="9"/>
      <c r="S419" s="9"/>
    </row>
    <row r="420" spans="1:19">
      <c r="P420" s="9"/>
      <c r="Q420" s="9"/>
      <c r="R420" s="9"/>
      <c r="S420" s="9"/>
    </row>
    <row r="421" spans="1:19">
      <c r="P421" s="9"/>
      <c r="Q421" s="9"/>
      <c r="R421" s="9"/>
      <c r="S421" s="9"/>
    </row>
    <row r="422" spans="1:19">
      <c r="P422" s="9"/>
      <c r="Q422" s="9"/>
      <c r="R422" s="9"/>
      <c r="S422" s="9"/>
    </row>
    <row r="423" spans="1:19">
      <c r="P423" s="9"/>
      <c r="Q423" s="9"/>
      <c r="R423" s="9"/>
      <c r="S423" s="9"/>
    </row>
    <row r="424" spans="1:19">
      <c r="P424" s="9"/>
      <c r="Q424" s="9"/>
      <c r="R424" s="9"/>
      <c r="S424" s="9"/>
    </row>
    <row r="425" spans="1:19">
      <c r="P425" s="9"/>
      <c r="Q425" s="9"/>
      <c r="R425" s="9"/>
      <c r="S425" s="9"/>
    </row>
    <row r="426" spans="1:19">
      <c r="P426" s="9"/>
      <c r="Q426" s="9"/>
      <c r="R426" s="9"/>
      <c r="S426" s="9"/>
    </row>
    <row r="427" spans="1:19">
      <c r="P427" s="9"/>
      <c r="Q427" s="9"/>
      <c r="R427" s="9"/>
      <c r="S427" s="9"/>
    </row>
    <row r="428" spans="1:19">
      <c r="P428" s="9"/>
      <c r="Q428" s="9"/>
      <c r="R428" s="9"/>
      <c r="S428" s="9"/>
    </row>
    <row r="429" spans="1:19">
      <c r="P429" s="9"/>
      <c r="Q429" s="9"/>
      <c r="R429" s="9"/>
      <c r="S429" s="9"/>
    </row>
    <row r="430" spans="1:19">
      <c r="P430" s="9"/>
      <c r="Q430" s="9"/>
      <c r="R430" s="9"/>
      <c r="S430" s="9"/>
    </row>
    <row r="431" spans="1:19">
      <c r="P431" s="9"/>
      <c r="Q431" s="9"/>
      <c r="R431" s="9"/>
      <c r="S431" s="9"/>
    </row>
    <row r="432" spans="1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  <row r="517" spans="16:19">
      <c r="P517" s="9"/>
      <c r="Q517" s="9"/>
      <c r="R517" s="9"/>
      <c r="S517" s="9"/>
    </row>
    <row r="518" spans="16:19">
      <c r="P518" s="9"/>
      <c r="Q518" s="9"/>
      <c r="R518" s="9"/>
      <c r="S518" s="9"/>
    </row>
    <row r="519" spans="16:19">
      <c r="P519" s="9"/>
      <c r="Q519" s="9"/>
      <c r="R519" s="9"/>
      <c r="S519" s="9"/>
    </row>
    <row r="520" spans="16:19">
      <c r="P520" s="9"/>
      <c r="Q520" s="9"/>
      <c r="R520" s="9"/>
      <c r="S520" s="9"/>
    </row>
    <row r="521" spans="16:19">
      <c r="P521" s="9"/>
      <c r="Q521" s="9"/>
      <c r="R521" s="9"/>
      <c r="S521" s="9"/>
    </row>
  </sheetData>
  <mergeCells count="30">
    <mergeCell ref="H1:O1"/>
    <mergeCell ref="H2:O2"/>
    <mergeCell ref="B3:O3"/>
    <mergeCell ref="B4:J4"/>
    <mergeCell ref="A6:A7"/>
    <mergeCell ref="B6:B7"/>
    <mergeCell ref="C6:N6"/>
    <mergeCell ref="O6:O7"/>
    <mergeCell ref="B272:O272"/>
    <mergeCell ref="B23:O23"/>
    <mergeCell ref="B28:O28"/>
    <mergeCell ref="B77:O77"/>
    <mergeCell ref="B82:O82"/>
    <mergeCell ref="B87:O87"/>
    <mergeCell ref="B92:O92"/>
    <mergeCell ref="B193:O193"/>
    <mergeCell ref="B198:O198"/>
    <mergeCell ref="B203:O203"/>
    <mergeCell ref="B208:O208"/>
    <mergeCell ref="B267:O267"/>
    <mergeCell ref="B378:O378"/>
    <mergeCell ref="B383:O383"/>
    <mergeCell ref="B388:O388"/>
    <mergeCell ref="B393:O393"/>
    <mergeCell ref="B325:O325"/>
    <mergeCell ref="B331:O331"/>
    <mergeCell ref="B342:O342"/>
    <mergeCell ref="B347:O347"/>
    <mergeCell ref="B364:O364"/>
    <mergeCell ref="B369:O369"/>
  </mergeCells>
  <pageMargins left="0.39370078740157483" right="0.35433070866141736" top="0.74803149606299213" bottom="0.35433070866141736" header="0.31496062992125984" footer="0.23622047244094491"/>
  <pageSetup paperSize="9" scale="75" orientation="landscape" r:id="rId1"/>
  <rowBreaks count="2" manualBreakCount="2">
    <brk id="144" max="14" man="1"/>
    <brk id="16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16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7.7109375" style="28" customWidth="1"/>
    <col min="2" max="2" width="32.28515625" style="28" customWidth="1"/>
    <col min="3" max="3" width="11" style="28" customWidth="1"/>
    <col min="4" max="4" width="10.85546875" style="28" customWidth="1"/>
    <col min="5" max="8" width="10.85546875" style="28" bestFit="1" customWidth="1"/>
    <col min="9" max="9" width="12" style="65" bestFit="1" customWidth="1"/>
    <col min="10" max="14" width="10.85546875" style="28" customWidth="1"/>
    <col min="15" max="15" width="14" style="28" customWidth="1"/>
  </cols>
  <sheetData>
    <row r="1" spans="1:18">
      <c r="A1" s="21"/>
      <c r="B1" s="21"/>
      <c r="C1" s="21"/>
      <c r="D1" s="21"/>
      <c r="E1" s="21"/>
      <c r="F1" s="21"/>
      <c r="G1" s="21"/>
      <c r="H1" s="86" t="s">
        <v>259</v>
      </c>
      <c r="I1" s="86"/>
      <c r="J1" s="86"/>
      <c r="K1" s="86"/>
      <c r="L1" s="86"/>
      <c r="M1" s="86"/>
      <c r="N1" s="86"/>
      <c r="O1" s="86"/>
    </row>
    <row r="2" spans="1:18" ht="84.75" customHeight="1">
      <c r="A2" s="21"/>
      <c r="B2" s="21"/>
      <c r="C2" s="21"/>
      <c r="D2" s="21"/>
      <c r="E2" s="21"/>
      <c r="F2" s="21"/>
      <c r="G2" s="21"/>
      <c r="H2" s="87" t="s">
        <v>251</v>
      </c>
      <c r="I2" s="87"/>
      <c r="J2" s="87"/>
      <c r="K2" s="87"/>
      <c r="L2" s="87"/>
      <c r="M2" s="87"/>
      <c r="N2" s="87"/>
      <c r="O2" s="87"/>
    </row>
    <row r="3" spans="1:18" s="63" customFormat="1" ht="39.75" customHeight="1">
      <c r="A3" s="85" t="s">
        <v>204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8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8" ht="52.5" customHeight="1">
      <c r="A5" s="81" t="s">
        <v>0</v>
      </c>
      <c r="B5" s="81" t="s">
        <v>1</v>
      </c>
      <c r="C5" s="78" t="s">
        <v>74</v>
      </c>
      <c r="D5" s="79"/>
      <c r="E5" s="79"/>
      <c r="F5" s="79"/>
      <c r="G5" s="79"/>
      <c r="H5" s="79"/>
      <c r="I5" s="79"/>
      <c r="J5" s="79"/>
      <c r="K5" s="88"/>
      <c r="L5" s="88"/>
      <c r="M5" s="88"/>
      <c r="N5" s="89"/>
      <c r="O5" s="81" t="s">
        <v>10</v>
      </c>
      <c r="P5" s="1"/>
      <c r="Q5" s="1"/>
      <c r="R5" s="1"/>
    </row>
    <row r="6" spans="1:18" ht="53.25" customHeight="1">
      <c r="A6" s="81"/>
      <c r="B6" s="81"/>
      <c r="C6" s="67" t="s">
        <v>2</v>
      </c>
      <c r="D6" s="67" t="s">
        <v>3</v>
      </c>
      <c r="E6" s="67" t="s">
        <v>4</v>
      </c>
      <c r="F6" s="67" t="s">
        <v>5</v>
      </c>
      <c r="G6" s="67" t="s">
        <v>6</v>
      </c>
      <c r="H6" s="67" t="s">
        <v>7</v>
      </c>
      <c r="I6" s="67" t="s">
        <v>8</v>
      </c>
      <c r="J6" s="67" t="s">
        <v>9</v>
      </c>
      <c r="K6" s="67" t="s">
        <v>200</v>
      </c>
      <c r="L6" s="67" t="s">
        <v>201</v>
      </c>
      <c r="M6" s="67" t="s">
        <v>202</v>
      </c>
      <c r="N6" s="67" t="s">
        <v>203</v>
      </c>
      <c r="O6" s="81"/>
      <c r="P6" s="1"/>
      <c r="Q6" s="1"/>
      <c r="R6" s="1"/>
    </row>
    <row r="7" spans="1:18">
      <c r="A7" s="62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1"/>
      <c r="Q7" s="1"/>
      <c r="R7" s="1"/>
    </row>
    <row r="8" spans="1:18" ht="33.75" customHeight="1">
      <c r="A8" s="62">
        <v>1</v>
      </c>
      <c r="B8" s="11" t="s">
        <v>11</v>
      </c>
      <c r="C8" s="12">
        <f t="shared" ref="C8:C21" si="0">SUM(D8:N8)</f>
        <v>1249320.2999999998</v>
      </c>
      <c r="D8" s="12">
        <f t="shared" ref="D8:N8" si="1">SUM(D9:D12)</f>
        <v>142384</v>
      </c>
      <c r="E8" s="12">
        <f t="shared" si="1"/>
        <v>89462.7</v>
      </c>
      <c r="F8" s="12">
        <f t="shared" si="1"/>
        <v>102651.4</v>
      </c>
      <c r="G8" s="12">
        <f t="shared" si="1"/>
        <v>103919.4</v>
      </c>
      <c r="H8" s="12">
        <f t="shared" si="1"/>
        <v>153445.59999999998</v>
      </c>
      <c r="I8" s="12">
        <f t="shared" si="1"/>
        <v>153951.1</v>
      </c>
      <c r="J8" s="12">
        <f t="shared" si="1"/>
        <v>102350.9</v>
      </c>
      <c r="K8" s="12">
        <f t="shared" si="1"/>
        <v>105683.9</v>
      </c>
      <c r="L8" s="12">
        <f t="shared" si="1"/>
        <v>105683.9</v>
      </c>
      <c r="M8" s="12">
        <f t="shared" si="1"/>
        <v>94893.7</v>
      </c>
      <c r="N8" s="12">
        <f t="shared" si="1"/>
        <v>94893.7</v>
      </c>
      <c r="O8" s="11"/>
      <c r="P8" s="1"/>
      <c r="Q8" s="1"/>
      <c r="R8" s="1"/>
    </row>
    <row r="9" spans="1:18">
      <c r="A9" s="62">
        <v>2</v>
      </c>
      <c r="B9" s="11" t="s">
        <v>12</v>
      </c>
      <c r="C9" s="12">
        <f t="shared" si="0"/>
        <v>978151.7</v>
      </c>
      <c r="D9" s="12">
        <f t="shared" ref="D9:N9" si="2">SUM(D14+D18)</f>
        <v>101726.69999999998</v>
      </c>
      <c r="E9" s="12">
        <f t="shared" si="2"/>
        <v>58135.1</v>
      </c>
      <c r="F9" s="12">
        <f t="shared" si="2"/>
        <v>74249.099999999991</v>
      </c>
      <c r="G9" s="12">
        <f t="shared" si="2"/>
        <v>83324.299999999988</v>
      </c>
      <c r="H9" s="12">
        <f t="shared" si="2"/>
        <v>92093.599999999991</v>
      </c>
      <c r="I9" s="12">
        <f t="shared" si="2"/>
        <v>118830.1</v>
      </c>
      <c r="J9" s="12">
        <f t="shared" si="2"/>
        <v>91742.799999999988</v>
      </c>
      <c r="K9" s="12">
        <f t="shared" si="2"/>
        <v>94907.599999999991</v>
      </c>
      <c r="L9" s="12">
        <f t="shared" si="2"/>
        <v>94907.599999999991</v>
      </c>
      <c r="M9" s="12">
        <f t="shared" si="2"/>
        <v>84117.4</v>
      </c>
      <c r="N9" s="12">
        <f t="shared" si="2"/>
        <v>84117.4</v>
      </c>
      <c r="O9" s="11"/>
      <c r="P9" s="1"/>
      <c r="Q9" s="1"/>
      <c r="R9" s="1"/>
    </row>
    <row r="10" spans="1:18">
      <c r="A10" s="62">
        <v>3</v>
      </c>
      <c r="B10" s="11" t="s">
        <v>30</v>
      </c>
      <c r="C10" s="12">
        <f t="shared" si="0"/>
        <v>1063.4000000000001</v>
      </c>
      <c r="D10" s="12">
        <f t="shared" ref="D10:N10" si="3">D19</f>
        <v>343.6</v>
      </c>
      <c r="E10" s="12">
        <f t="shared" si="3"/>
        <v>402.8</v>
      </c>
      <c r="F10" s="12">
        <f t="shared" si="3"/>
        <v>0</v>
      </c>
      <c r="G10" s="12">
        <f t="shared" si="3"/>
        <v>0</v>
      </c>
      <c r="H10" s="12">
        <f t="shared" si="3"/>
        <v>317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1"/>
      <c r="P10" s="1"/>
      <c r="Q10" s="1"/>
      <c r="R10" s="1"/>
    </row>
    <row r="11" spans="1:18">
      <c r="A11" s="62">
        <v>4</v>
      </c>
      <c r="B11" s="11" t="s">
        <v>13</v>
      </c>
      <c r="C11" s="12">
        <f t="shared" si="0"/>
        <v>89296.299999999988</v>
      </c>
      <c r="D11" s="12">
        <f t="shared" ref="D11:N12" si="4">SUM(D15+D20)</f>
        <v>17921.5</v>
      </c>
      <c r="E11" s="12">
        <f t="shared" si="4"/>
        <v>9676.5999999999985</v>
      </c>
      <c r="F11" s="12">
        <f t="shared" si="4"/>
        <v>4258.5</v>
      </c>
      <c r="G11" s="12">
        <f t="shared" si="4"/>
        <v>13987.3</v>
      </c>
      <c r="H11" s="12">
        <f t="shared" si="4"/>
        <v>11312.399999999998</v>
      </c>
      <c r="I11" s="12">
        <f t="shared" si="4"/>
        <v>24598.7</v>
      </c>
      <c r="J11" s="12">
        <f t="shared" si="4"/>
        <v>1519.3</v>
      </c>
      <c r="K11" s="12">
        <f t="shared" si="4"/>
        <v>1505.5</v>
      </c>
      <c r="L11" s="12">
        <f t="shared" si="4"/>
        <v>1505.5</v>
      </c>
      <c r="M11" s="12">
        <f t="shared" si="4"/>
        <v>1505.5</v>
      </c>
      <c r="N11" s="12">
        <f t="shared" si="4"/>
        <v>1505.5</v>
      </c>
      <c r="O11" s="11"/>
      <c r="P11" s="1"/>
      <c r="Q11" s="1"/>
      <c r="R11" s="1"/>
    </row>
    <row r="12" spans="1:18">
      <c r="A12" s="62">
        <v>5</v>
      </c>
      <c r="B12" s="11" t="s">
        <v>14</v>
      </c>
      <c r="C12" s="12">
        <f t="shared" si="0"/>
        <v>180808.89999999994</v>
      </c>
      <c r="D12" s="12">
        <f t="shared" si="4"/>
        <v>22392.2</v>
      </c>
      <c r="E12" s="12">
        <f t="shared" si="4"/>
        <v>21248.2</v>
      </c>
      <c r="F12" s="12">
        <f t="shared" si="4"/>
        <v>24143.8</v>
      </c>
      <c r="G12" s="12">
        <f t="shared" si="4"/>
        <v>6607.8</v>
      </c>
      <c r="H12" s="12">
        <f>SUM(H16+H21)</f>
        <v>49722.600000000006</v>
      </c>
      <c r="I12" s="12">
        <f t="shared" si="4"/>
        <v>10522.3</v>
      </c>
      <c r="J12" s="12">
        <f t="shared" si="4"/>
        <v>9088.7999999999993</v>
      </c>
      <c r="K12" s="12">
        <f t="shared" si="4"/>
        <v>9270.7999999999993</v>
      </c>
      <c r="L12" s="12">
        <f t="shared" si="4"/>
        <v>9270.7999999999993</v>
      </c>
      <c r="M12" s="12">
        <f t="shared" si="4"/>
        <v>9270.7999999999993</v>
      </c>
      <c r="N12" s="12">
        <f t="shared" si="4"/>
        <v>9270.7999999999993</v>
      </c>
      <c r="O12" s="11"/>
      <c r="P12" s="1"/>
      <c r="Q12" s="1"/>
      <c r="R12" s="1"/>
    </row>
    <row r="13" spans="1:18">
      <c r="A13" s="62">
        <v>6</v>
      </c>
      <c r="B13" s="11" t="s">
        <v>15</v>
      </c>
      <c r="C13" s="12">
        <f t="shared" si="0"/>
        <v>150472.80000000002</v>
      </c>
      <c r="D13" s="12">
        <f>D194+D82</f>
        <v>33920.100000000006</v>
      </c>
      <c r="E13" s="12">
        <f>E194+E82</f>
        <v>0</v>
      </c>
      <c r="F13" s="12">
        <f>F194+F82</f>
        <v>0</v>
      </c>
      <c r="G13" s="12">
        <f>G194+G82+G379</f>
        <v>0</v>
      </c>
      <c r="H13" s="12">
        <f t="shared" ref="H13:N13" si="5">H194+H82</f>
        <v>50819.100000000006</v>
      </c>
      <c r="I13" s="12">
        <f t="shared" si="5"/>
        <v>33333.599999999999</v>
      </c>
      <c r="J13" s="12">
        <f t="shared" si="5"/>
        <v>32400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1"/>
      <c r="P13" s="1"/>
      <c r="Q13" s="1"/>
      <c r="R13" s="1"/>
    </row>
    <row r="14" spans="1:18">
      <c r="A14" s="62">
        <v>7</v>
      </c>
      <c r="B14" s="11" t="s">
        <v>12</v>
      </c>
      <c r="C14" s="12">
        <f t="shared" si="0"/>
        <v>88034</v>
      </c>
      <c r="D14" s="12">
        <f t="shared" ref="D14:N14" si="6">D195+D83+D385</f>
        <v>25285.4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2">
        <f t="shared" si="6"/>
        <v>18560.7</v>
      </c>
      <c r="I14" s="12">
        <f t="shared" si="6"/>
        <v>11787.9</v>
      </c>
      <c r="J14" s="12">
        <f t="shared" si="6"/>
        <v>32400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1"/>
      <c r="P14" s="1"/>
      <c r="Q14" s="1"/>
      <c r="R14" s="1"/>
    </row>
    <row r="15" spans="1:18">
      <c r="A15" s="62">
        <v>8</v>
      </c>
      <c r="B15" s="11" t="s">
        <v>13</v>
      </c>
      <c r="C15" s="12">
        <f t="shared" si="0"/>
        <v>30180.400000000001</v>
      </c>
      <c r="D15" s="12">
        <f t="shared" ref="D15:N15" si="7">D196+D84+D386</f>
        <v>8634.7000000000007</v>
      </c>
      <c r="E15" s="12">
        <f t="shared" si="7"/>
        <v>0</v>
      </c>
      <c r="F15" s="12">
        <f t="shared" si="7"/>
        <v>0</v>
      </c>
      <c r="G15" s="12">
        <f t="shared" si="7"/>
        <v>0</v>
      </c>
      <c r="H15" s="12">
        <f t="shared" si="7"/>
        <v>0</v>
      </c>
      <c r="I15" s="12">
        <f t="shared" si="7"/>
        <v>21545.7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1"/>
      <c r="P15" s="1"/>
      <c r="Q15" s="1"/>
      <c r="R15" s="1"/>
    </row>
    <row r="16" spans="1:18">
      <c r="A16" s="62">
        <v>9</v>
      </c>
      <c r="B16" s="11" t="s">
        <v>14</v>
      </c>
      <c r="C16" s="12">
        <f t="shared" si="0"/>
        <v>32258.400000000001</v>
      </c>
      <c r="D16" s="12">
        <f t="shared" ref="D16:N16" si="8">D197+D85+D387</f>
        <v>0</v>
      </c>
      <c r="E16" s="12">
        <f t="shared" si="8"/>
        <v>0</v>
      </c>
      <c r="F16" s="12">
        <f t="shared" si="8"/>
        <v>0</v>
      </c>
      <c r="G16" s="12">
        <f t="shared" si="8"/>
        <v>0</v>
      </c>
      <c r="H16" s="12">
        <f t="shared" si="8"/>
        <v>32258.400000000001</v>
      </c>
      <c r="I16" s="12">
        <f t="shared" si="8"/>
        <v>0</v>
      </c>
      <c r="J16" s="12">
        <f t="shared" si="8"/>
        <v>0</v>
      </c>
      <c r="K16" s="12">
        <f t="shared" si="8"/>
        <v>0</v>
      </c>
      <c r="L16" s="12">
        <f t="shared" si="8"/>
        <v>0</v>
      </c>
      <c r="M16" s="12">
        <f t="shared" si="8"/>
        <v>0</v>
      </c>
      <c r="N16" s="12">
        <f t="shared" si="8"/>
        <v>0</v>
      </c>
      <c r="O16" s="11"/>
      <c r="P16" s="1"/>
      <c r="Q16" s="1"/>
      <c r="R16" s="1"/>
    </row>
    <row r="17" spans="1:19">
      <c r="A17" s="62">
        <v>10</v>
      </c>
      <c r="B17" s="11" t="s">
        <v>16</v>
      </c>
      <c r="C17" s="12">
        <f t="shared" si="0"/>
        <v>1098847.5</v>
      </c>
      <c r="D17" s="12">
        <f>SUM(D28+D92+D204+D268+D327+D343+D365)</f>
        <v>108463.9</v>
      </c>
      <c r="E17" s="12">
        <f>SUM(E28+E92+E204+E268+E327+E343+E365)</f>
        <v>89462.700000000012</v>
      </c>
      <c r="F17" s="12">
        <f>SUM(F28+F92+F204+F268+F327+F343+F365)</f>
        <v>102651.40000000001</v>
      </c>
      <c r="G17" s="12">
        <f>SUM(G28+G92+G204+G268+G327+G343+G365+G389)</f>
        <v>103919.4</v>
      </c>
      <c r="H17" s="12">
        <f t="shared" ref="H17:N17" si="9">SUM(H28+H92+H204+H268+H327+H343+H365)</f>
        <v>102626.5</v>
      </c>
      <c r="I17" s="12">
        <f t="shared" si="9"/>
        <v>120617.5</v>
      </c>
      <c r="J17" s="12">
        <f t="shared" si="9"/>
        <v>69950.899999999994</v>
      </c>
      <c r="K17" s="12">
        <f t="shared" si="9"/>
        <v>105683.89999999998</v>
      </c>
      <c r="L17" s="12">
        <f t="shared" si="9"/>
        <v>105683.89999999998</v>
      </c>
      <c r="M17" s="12">
        <f t="shared" si="9"/>
        <v>94893.699999999983</v>
      </c>
      <c r="N17" s="12">
        <f t="shared" si="9"/>
        <v>94893.699999999983</v>
      </c>
      <c r="O17" s="11"/>
      <c r="P17" s="1"/>
      <c r="Q17" s="1"/>
      <c r="R17" s="1"/>
    </row>
    <row r="18" spans="1:19">
      <c r="A18" s="62">
        <v>11</v>
      </c>
      <c r="B18" s="11" t="s">
        <v>12</v>
      </c>
      <c r="C18" s="12">
        <f t="shared" si="0"/>
        <v>890117.7</v>
      </c>
      <c r="D18" s="12">
        <f t="shared" ref="D18:N18" si="10">D29+D93+D205+D269+D329+D344+D366+D390</f>
        <v>76441.299999999988</v>
      </c>
      <c r="E18" s="12">
        <f t="shared" si="10"/>
        <v>58135.1</v>
      </c>
      <c r="F18" s="12">
        <f t="shared" si="10"/>
        <v>74249.099999999991</v>
      </c>
      <c r="G18" s="12">
        <f t="shared" si="10"/>
        <v>83324.299999999988</v>
      </c>
      <c r="H18" s="12">
        <f t="shared" si="10"/>
        <v>73532.899999999994</v>
      </c>
      <c r="I18" s="12">
        <f t="shared" si="10"/>
        <v>107042.20000000001</v>
      </c>
      <c r="J18" s="12">
        <f t="shared" si="10"/>
        <v>59342.799999999988</v>
      </c>
      <c r="K18" s="12">
        <f t="shared" si="10"/>
        <v>94907.599999999991</v>
      </c>
      <c r="L18" s="12">
        <f t="shared" si="10"/>
        <v>94907.599999999991</v>
      </c>
      <c r="M18" s="12">
        <f t="shared" si="10"/>
        <v>84117.4</v>
      </c>
      <c r="N18" s="12">
        <f t="shared" si="10"/>
        <v>84117.4</v>
      </c>
      <c r="O18" s="11"/>
      <c r="P18" s="1"/>
      <c r="Q18" s="1"/>
      <c r="R18" s="1"/>
    </row>
    <row r="19" spans="1:19">
      <c r="A19" s="62">
        <v>12</v>
      </c>
      <c r="B19" s="11" t="s">
        <v>30</v>
      </c>
      <c r="C19" s="12">
        <f t="shared" si="0"/>
        <v>1063.4000000000001</v>
      </c>
      <c r="D19" s="12">
        <f t="shared" ref="D19:N19" si="11">D328</f>
        <v>343.6</v>
      </c>
      <c r="E19" s="12">
        <f t="shared" si="11"/>
        <v>402.8</v>
      </c>
      <c r="F19" s="12">
        <f t="shared" si="11"/>
        <v>0</v>
      </c>
      <c r="G19" s="12">
        <f t="shared" si="11"/>
        <v>0</v>
      </c>
      <c r="H19" s="12">
        <f t="shared" si="11"/>
        <v>317</v>
      </c>
      <c r="I19" s="12">
        <f t="shared" si="11"/>
        <v>0</v>
      </c>
      <c r="J19" s="12">
        <f t="shared" si="11"/>
        <v>0</v>
      </c>
      <c r="K19" s="12">
        <f t="shared" si="11"/>
        <v>0</v>
      </c>
      <c r="L19" s="12">
        <f t="shared" si="11"/>
        <v>0</v>
      </c>
      <c r="M19" s="12">
        <f t="shared" si="11"/>
        <v>0</v>
      </c>
      <c r="N19" s="12">
        <f t="shared" si="11"/>
        <v>0</v>
      </c>
      <c r="O19" s="11"/>
      <c r="P19" s="1"/>
      <c r="Q19" s="1"/>
      <c r="R19" s="1"/>
    </row>
    <row r="20" spans="1:19">
      <c r="A20" s="62">
        <v>13</v>
      </c>
      <c r="B20" s="11" t="s">
        <v>13</v>
      </c>
      <c r="C20" s="12">
        <f t="shared" si="0"/>
        <v>59115.899999999994</v>
      </c>
      <c r="D20" s="12">
        <f t="shared" ref="D20:N20" si="12">D30+D94+D206+D270+D330+D345+D362+D391</f>
        <v>9286.7999999999993</v>
      </c>
      <c r="E20" s="12">
        <f t="shared" si="12"/>
        <v>9676.5999999999985</v>
      </c>
      <c r="F20" s="12">
        <f t="shared" si="12"/>
        <v>4258.5</v>
      </c>
      <c r="G20" s="12">
        <f t="shared" si="12"/>
        <v>13987.3</v>
      </c>
      <c r="H20" s="12">
        <f t="shared" si="12"/>
        <v>11312.399999999998</v>
      </c>
      <c r="I20" s="12">
        <f t="shared" si="12"/>
        <v>3053</v>
      </c>
      <c r="J20" s="12">
        <f t="shared" si="12"/>
        <v>1519.3</v>
      </c>
      <c r="K20" s="12">
        <f t="shared" si="12"/>
        <v>1505.5</v>
      </c>
      <c r="L20" s="12">
        <f t="shared" si="12"/>
        <v>1505.5</v>
      </c>
      <c r="M20" s="12">
        <f t="shared" si="12"/>
        <v>1505.5</v>
      </c>
      <c r="N20" s="12">
        <f t="shared" si="12"/>
        <v>1505.5</v>
      </c>
      <c r="O20" s="11"/>
      <c r="P20" s="1"/>
      <c r="Q20" s="1"/>
      <c r="R20" s="1"/>
    </row>
    <row r="21" spans="1:19">
      <c r="A21" s="62">
        <v>14</v>
      </c>
      <c r="B21" s="11" t="s">
        <v>14</v>
      </c>
      <c r="C21" s="12">
        <f t="shared" si="0"/>
        <v>148550.5</v>
      </c>
      <c r="D21" s="12">
        <f t="shared" ref="D21:N21" si="13">D31+D95+D207+D271+D331+D346+D368+D392</f>
        <v>22392.2</v>
      </c>
      <c r="E21" s="12">
        <f t="shared" si="13"/>
        <v>21248.2</v>
      </c>
      <c r="F21" s="12">
        <f t="shared" si="13"/>
        <v>24143.8</v>
      </c>
      <c r="G21" s="12">
        <f t="shared" si="13"/>
        <v>6607.8</v>
      </c>
      <c r="H21" s="12">
        <f t="shared" si="13"/>
        <v>17464.2</v>
      </c>
      <c r="I21" s="12">
        <f t="shared" si="13"/>
        <v>10522.3</v>
      </c>
      <c r="J21" s="12">
        <f t="shared" si="13"/>
        <v>9088.7999999999993</v>
      </c>
      <c r="K21" s="12">
        <f t="shared" si="13"/>
        <v>9270.7999999999993</v>
      </c>
      <c r="L21" s="12">
        <f t="shared" si="13"/>
        <v>9270.7999999999993</v>
      </c>
      <c r="M21" s="12">
        <f t="shared" si="13"/>
        <v>9270.7999999999993</v>
      </c>
      <c r="N21" s="12">
        <f t="shared" si="13"/>
        <v>9270.7999999999993</v>
      </c>
      <c r="O21" s="11"/>
      <c r="P21" s="1"/>
      <c r="Q21" s="1"/>
      <c r="R21" s="1"/>
    </row>
    <row r="22" spans="1:19" s="6" customFormat="1">
      <c r="A22" s="62">
        <v>15</v>
      </c>
      <c r="B22" s="69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8"/>
      <c r="Q22" s="8"/>
      <c r="R22" s="8"/>
      <c r="S22" s="9"/>
    </row>
    <row r="23" spans="1:19" s="6" customFormat="1" ht="36" customHeight="1">
      <c r="A23" s="62">
        <v>16</v>
      </c>
      <c r="B23" s="11" t="s">
        <v>45</v>
      </c>
      <c r="C23" s="12">
        <f>SUM(D23:N23)</f>
        <v>246723.39999999997</v>
      </c>
      <c r="D23" s="12">
        <f t="shared" ref="D23:N23" si="14">SUM(D24:D26)</f>
        <v>23407.799999999996</v>
      </c>
      <c r="E23" s="12">
        <f t="shared" si="14"/>
        <v>13966.2</v>
      </c>
      <c r="F23" s="12">
        <f t="shared" si="14"/>
        <v>14731.2</v>
      </c>
      <c r="G23" s="12">
        <f t="shared" si="14"/>
        <v>24798.400000000001</v>
      </c>
      <c r="H23" s="12">
        <f t="shared" si="14"/>
        <v>26769.699999999997</v>
      </c>
      <c r="I23" s="12">
        <f t="shared" si="14"/>
        <v>23355.7</v>
      </c>
      <c r="J23" s="12">
        <f t="shared" si="14"/>
        <v>23360.799999999996</v>
      </c>
      <c r="K23" s="12">
        <f t="shared" si="14"/>
        <v>24083.399999999998</v>
      </c>
      <c r="L23" s="12">
        <f t="shared" si="14"/>
        <v>24083.399999999998</v>
      </c>
      <c r="M23" s="12">
        <f t="shared" si="14"/>
        <v>24083.399999999998</v>
      </c>
      <c r="N23" s="12">
        <f t="shared" si="14"/>
        <v>24083.399999999998</v>
      </c>
      <c r="O23" s="11"/>
      <c r="P23" s="8"/>
      <c r="Q23" s="8"/>
      <c r="R23" s="8"/>
      <c r="S23" s="9"/>
    </row>
    <row r="24" spans="1:19" s="6" customFormat="1">
      <c r="A24" s="62">
        <v>17</v>
      </c>
      <c r="B24" s="11" t="s">
        <v>12</v>
      </c>
      <c r="C24" s="12">
        <f>SUM(D24:N24)</f>
        <v>212700.09999999998</v>
      </c>
      <c r="D24" s="12">
        <f t="shared" ref="D24:N26" si="15">D29</f>
        <v>14147.3</v>
      </c>
      <c r="E24" s="12">
        <f t="shared" si="15"/>
        <v>4288.8</v>
      </c>
      <c r="F24" s="12">
        <f t="shared" si="15"/>
        <v>14731.2</v>
      </c>
      <c r="G24" s="12">
        <f t="shared" si="15"/>
        <v>18198.400000000001</v>
      </c>
      <c r="H24" s="12">
        <f t="shared" si="15"/>
        <v>18284.3</v>
      </c>
      <c r="I24" s="12">
        <f t="shared" si="15"/>
        <v>23355.7</v>
      </c>
      <c r="J24" s="12">
        <f t="shared" si="15"/>
        <v>23360.799999999996</v>
      </c>
      <c r="K24" s="12">
        <f t="shared" si="15"/>
        <v>24083.399999999998</v>
      </c>
      <c r="L24" s="12">
        <f t="shared" si="15"/>
        <v>24083.399999999998</v>
      </c>
      <c r="M24" s="12">
        <f t="shared" si="15"/>
        <v>24083.399999999998</v>
      </c>
      <c r="N24" s="12">
        <f t="shared" si="15"/>
        <v>24083.399999999998</v>
      </c>
      <c r="O24" s="11"/>
      <c r="P24" s="8"/>
      <c r="Q24" s="8"/>
      <c r="R24" s="8"/>
      <c r="S24" s="9"/>
    </row>
    <row r="25" spans="1:19" s="6" customFormat="1">
      <c r="A25" s="62">
        <v>18</v>
      </c>
      <c r="B25" s="11" t="s">
        <v>13</v>
      </c>
      <c r="C25" s="12">
        <f>SUM(D25:N25)</f>
        <v>31905.199999999997</v>
      </c>
      <c r="D25" s="12">
        <f t="shared" si="15"/>
        <v>8409.9</v>
      </c>
      <c r="E25" s="12">
        <f t="shared" si="15"/>
        <v>8409.9</v>
      </c>
      <c r="F25" s="12">
        <f t="shared" si="15"/>
        <v>0</v>
      </c>
      <c r="G25" s="12">
        <f t="shared" si="15"/>
        <v>6600</v>
      </c>
      <c r="H25" s="12">
        <f t="shared" si="15"/>
        <v>8485.4</v>
      </c>
      <c r="I25" s="12">
        <f t="shared" si="15"/>
        <v>0</v>
      </c>
      <c r="J25" s="12">
        <f t="shared" si="15"/>
        <v>0</v>
      </c>
      <c r="K25" s="12">
        <f t="shared" si="15"/>
        <v>0</v>
      </c>
      <c r="L25" s="12">
        <f t="shared" si="15"/>
        <v>0</v>
      </c>
      <c r="M25" s="12">
        <f t="shared" si="15"/>
        <v>0</v>
      </c>
      <c r="N25" s="12">
        <f t="shared" si="15"/>
        <v>0</v>
      </c>
      <c r="O25" s="11"/>
      <c r="P25" s="8"/>
      <c r="Q25" s="8"/>
      <c r="R25" s="8"/>
      <c r="S25" s="9"/>
    </row>
    <row r="26" spans="1:19" s="6" customFormat="1">
      <c r="A26" s="62">
        <v>19</v>
      </c>
      <c r="B26" s="11" t="s">
        <v>14</v>
      </c>
      <c r="C26" s="12">
        <f>SUM(D26:N26)</f>
        <v>2118.1</v>
      </c>
      <c r="D26" s="13">
        <f t="shared" si="15"/>
        <v>850.6</v>
      </c>
      <c r="E26" s="13">
        <f t="shared" si="15"/>
        <v>1267.5</v>
      </c>
      <c r="F26" s="13">
        <f t="shared" si="15"/>
        <v>0</v>
      </c>
      <c r="G26" s="13">
        <f t="shared" si="15"/>
        <v>0</v>
      </c>
      <c r="H26" s="13">
        <f t="shared" si="15"/>
        <v>0</v>
      </c>
      <c r="I26" s="13">
        <f t="shared" si="15"/>
        <v>0</v>
      </c>
      <c r="J26" s="13">
        <f t="shared" si="15"/>
        <v>0</v>
      </c>
      <c r="K26" s="13">
        <f t="shared" si="15"/>
        <v>0</v>
      </c>
      <c r="L26" s="13">
        <f t="shared" si="15"/>
        <v>0</v>
      </c>
      <c r="M26" s="13">
        <f t="shared" si="15"/>
        <v>0</v>
      </c>
      <c r="N26" s="13">
        <f t="shared" si="15"/>
        <v>0</v>
      </c>
      <c r="O26" s="11"/>
      <c r="P26" s="8"/>
      <c r="Q26" s="8"/>
      <c r="R26" s="8"/>
      <c r="S26" s="9"/>
    </row>
    <row r="27" spans="1:19" s="6" customFormat="1">
      <c r="A27" s="62">
        <v>20</v>
      </c>
      <c r="B27" s="68" t="s">
        <v>26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8"/>
      <c r="Q27" s="8"/>
      <c r="R27" s="8"/>
      <c r="S27" s="9"/>
    </row>
    <row r="28" spans="1:19" s="6" customFormat="1" ht="30">
      <c r="A28" s="62">
        <v>21</v>
      </c>
      <c r="B28" s="11" t="s">
        <v>18</v>
      </c>
      <c r="C28" s="12">
        <f t="shared" ref="C28:C55" si="16">SUM(D28:N28)</f>
        <v>246723.39999999997</v>
      </c>
      <c r="D28" s="12">
        <f t="shared" ref="D28:N28" si="17">SUM(D29:D31)</f>
        <v>23407.799999999996</v>
      </c>
      <c r="E28" s="12">
        <f t="shared" si="17"/>
        <v>13966.2</v>
      </c>
      <c r="F28" s="12">
        <f t="shared" si="17"/>
        <v>14731.2</v>
      </c>
      <c r="G28" s="12">
        <f t="shared" si="17"/>
        <v>24798.400000000001</v>
      </c>
      <c r="H28" s="12">
        <f t="shared" si="17"/>
        <v>26769.699999999997</v>
      </c>
      <c r="I28" s="12">
        <f t="shared" si="17"/>
        <v>23355.7</v>
      </c>
      <c r="J28" s="12">
        <f t="shared" si="17"/>
        <v>23360.799999999996</v>
      </c>
      <c r="K28" s="12">
        <f t="shared" si="17"/>
        <v>24083.399999999998</v>
      </c>
      <c r="L28" s="12">
        <f t="shared" si="17"/>
        <v>24083.399999999998</v>
      </c>
      <c r="M28" s="12">
        <f t="shared" si="17"/>
        <v>24083.399999999998</v>
      </c>
      <c r="N28" s="12">
        <f t="shared" si="17"/>
        <v>24083.399999999998</v>
      </c>
      <c r="O28" s="11"/>
      <c r="P28" s="8"/>
      <c r="Q28" s="8"/>
      <c r="R28" s="8"/>
      <c r="S28" s="9"/>
    </row>
    <row r="29" spans="1:19" s="6" customFormat="1">
      <c r="A29" s="62">
        <v>22</v>
      </c>
      <c r="B29" s="11" t="s">
        <v>12</v>
      </c>
      <c r="C29" s="12">
        <f t="shared" si="16"/>
        <v>212700.09999999998</v>
      </c>
      <c r="D29" s="12">
        <f t="shared" ref="D29:N29" si="18">D34+D41+D45+D49+D53+D57+D61+D65+D69+D73</f>
        <v>14147.3</v>
      </c>
      <c r="E29" s="12">
        <f t="shared" si="18"/>
        <v>4288.8</v>
      </c>
      <c r="F29" s="12">
        <f t="shared" si="18"/>
        <v>14731.2</v>
      </c>
      <c r="G29" s="12">
        <f t="shared" si="18"/>
        <v>18198.400000000001</v>
      </c>
      <c r="H29" s="12">
        <f t="shared" si="18"/>
        <v>18284.3</v>
      </c>
      <c r="I29" s="12">
        <f t="shared" si="18"/>
        <v>23355.7</v>
      </c>
      <c r="J29" s="12">
        <f t="shared" si="18"/>
        <v>23360.799999999996</v>
      </c>
      <c r="K29" s="12">
        <f t="shared" si="18"/>
        <v>24083.399999999998</v>
      </c>
      <c r="L29" s="12">
        <f t="shared" si="18"/>
        <v>24083.399999999998</v>
      </c>
      <c r="M29" s="12">
        <f t="shared" si="18"/>
        <v>24083.399999999998</v>
      </c>
      <c r="N29" s="12">
        <f t="shared" si="18"/>
        <v>24083.399999999998</v>
      </c>
      <c r="O29" s="11"/>
      <c r="P29" s="8"/>
      <c r="Q29" s="8"/>
      <c r="R29" s="8"/>
      <c r="S29" s="9"/>
    </row>
    <row r="30" spans="1:19" s="6" customFormat="1">
      <c r="A30" s="62">
        <v>23</v>
      </c>
      <c r="B30" s="11" t="s">
        <v>13</v>
      </c>
      <c r="C30" s="12">
        <f t="shared" si="16"/>
        <v>31905.199999999997</v>
      </c>
      <c r="D30" s="12">
        <f t="shared" ref="D30:N30" si="19">D36+D42+D46+D50+D54+D58+D62+D66+D70+D74</f>
        <v>8409.9</v>
      </c>
      <c r="E30" s="12">
        <f t="shared" si="19"/>
        <v>8409.9</v>
      </c>
      <c r="F30" s="12">
        <f t="shared" si="19"/>
        <v>0</v>
      </c>
      <c r="G30" s="12">
        <f t="shared" si="19"/>
        <v>6600</v>
      </c>
      <c r="H30" s="12">
        <f t="shared" si="19"/>
        <v>8485.4</v>
      </c>
      <c r="I30" s="12">
        <f t="shared" si="19"/>
        <v>0</v>
      </c>
      <c r="J30" s="12">
        <f t="shared" si="19"/>
        <v>0</v>
      </c>
      <c r="K30" s="12">
        <f t="shared" si="19"/>
        <v>0</v>
      </c>
      <c r="L30" s="12">
        <f t="shared" si="19"/>
        <v>0</v>
      </c>
      <c r="M30" s="12">
        <f t="shared" si="19"/>
        <v>0</v>
      </c>
      <c r="N30" s="12">
        <f t="shared" si="19"/>
        <v>0</v>
      </c>
      <c r="O30" s="11"/>
      <c r="P30" s="8"/>
      <c r="Q30" s="8"/>
      <c r="R30" s="8"/>
      <c r="S30" s="9"/>
    </row>
    <row r="31" spans="1:19" s="6" customFormat="1">
      <c r="A31" s="62">
        <v>24</v>
      </c>
      <c r="B31" s="11" t="s">
        <v>14</v>
      </c>
      <c r="C31" s="12">
        <f t="shared" si="16"/>
        <v>2118.1</v>
      </c>
      <c r="D31" s="13">
        <f t="shared" ref="D31:N31" si="20">D38+D43+D47+D51+D55+D59+D63+D67+D71</f>
        <v>850.6</v>
      </c>
      <c r="E31" s="13">
        <f t="shared" si="20"/>
        <v>1267.5</v>
      </c>
      <c r="F31" s="13">
        <f t="shared" si="20"/>
        <v>0</v>
      </c>
      <c r="G31" s="13">
        <f t="shared" si="20"/>
        <v>0</v>
      </c>
      <c r="H31" s="13">
        <f t="shared" si="20"/>
        <v>0</v>
      </c>
      <c r="I31" s="13">
        <f t="shared" si="20"/>
        <v>0</v>
      </c>
      <c r="J31" s="13">
        <f t="shared" si="20"/>
        <v>0</v>
      </c>
      <c r="K31" s="13">
        <f t="shared" si="20"/>
        <v>0</v>
      </c>
      <c r="L31" s="13">
        <f t="shared" si="20"/>
        <v>0</v>
      </c>
      <c r="M31" s="13">
        <f t="shared" si="20"/>
        <v>0</v>
      </c>
      <c r="N31" s="13">
        <f t="shared" si="20"/>
        <v>0</v>
      </c>
      <c r="O31" s="14"/>
      <c r="P31" s="8"/>
      <c r="Q31" s="8"/>
      <c r="R31" s="8"/>
      <c r="S31" s="9"/>
    </row>
    <row r="32" spans="1:19" s="6" customFormat="1" ht="60">
      <c r="A32" s="62">
        <v>25</v>
      </c>
      <c r="B32" s="11" t="s">
        <v>25</v>
      </c>
      <c r="C32" s="12">
        <f t="shared" si="16"/>
        <v>27382.5</v>
      </c>
      <c r="D32" s="12">
        <f>D34+D36+D38</f>
        <v>17705.099999999999</v>
      </c>
      <c r="E32" s="12">
        <f t="shared" ref="E32:N33" si="21">E34+E36+E38</f>
        <v>9677.4</v>
      </c>
      <c r="F32" s="12">
        <f t="shared" si="21"/>
        <v>0</v>
      </c>
      <c r="G32" s="12">
        <f t="shared" si="21"/>
        <v>0</v>
      </c>
      <c r="H32" s="12">
        <f t="shared" si="21"/>
        <v>0</v>
      </c>
      <c r="I32" s="12">
        <f t="shared" si="21"/>
        <v>0</v>
      </c>
      <c r="J32" s="12">
        <f t="shared" si="21"/>
        <v>0</v>
      </c>
      <c r="K32" s="12">
        <f t="shared" si="21"/>
        <v>0</v>
      </c>
      <c r="L32" s="12">
        <f t="shared" si="21"/>
        <v>0</v>
      </c>
      <c r="M32" s="12">
        <f t="shared" si="21"/>
        <v>0</v>
      </c>
      <c r="N32" s="12">
        <f t="shared" si="21"/>
        <v>0</v>
      </c>
      <c r="O32" s="11" t="s">
        <v>89</v>
      </c>
      <c r="P32" s="8"/>
      <c r="Q32" s="8"/>
      <c r="R32" s="8"/>
      <c r="S32" s="9"/>
    </row>
    <row r="33" spans="1:19" s="6" customFormat="1" ht="30">
      <c r="A33" s="62">
        <v>26</v>
      </c>
      <c r="B33" s="11" t="s">
        <v>73</v>
      </c>
      <c r="C33" s="12">
        <f t="shared" si="16"/>
        <v>8409.9</v>
      </c>
      <c r="D33" s="12">
        <f>D35+D37+D39</f>
        <v>0</v>
      </c>
      <c r="E33" s="12">
        <f t="shared" si="21"/>
        <v>8409.9</v>
      </c>
      <c r="F33" s="12">
        <f t="shared" si="21"/>
        <v>0</v>
      </c>
      <c r="G33" s="12">
        <f t="shared" si="21"/>
        <v>0</v>
      </c>
      <c r="H33" s="12">
        <f t="shared" si="21"/>
        <v>0</v>
      </c>
      <c r="I33" s="12">
        <f t="shared" si="21"/>
        <v>0</v>
      </c>
      <c r="J33" s="12">
        <f t="shared" si="21"/>
        <v>0</v>
      </c>
      <c r="K33" s="12">
        <f t="shared" si="21"/>
        <v>0</v>
      </c>
      <c r="L33" s="12">
        <f t="shared" si="21"/>
        <v>0</v>
      </c>
      <c r="M33" s="12">
        <f t="shared" si="21"/>
        <v>0</v>
      </c>
      <c r="N33" s="12">
        <f t="shared" si="21"/>
        <v>0</v>
      </c>
      <c r="O33" s="11"/>
      <c r="P33" s="8"/>
      <c r="Q33" s="8"/>
      <c r="R33" s="8"/>
      <c r="S33" s="9"/>
    </row>
    <row r="34" spans="1:19" s="6" customFormat="1">
      <c r="A34" s="62">
        <v>27</v>
      </c>
      <c r="B34" s="11" t="s">
        <v>12</v>
      </c>
      <c r="C34" s="12">
        <f t="shared" si="16"/>
        <v>8444.6</v>
      </c>
      <c r="D34" s="12">
        <v>8444.6</v>
      </c>
      <c r="E34" s="12">
        <v>0</v>
      </c>
      <c r="F34" s="12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/>
      <c r="P34" s="8"/>
      <c r="Q34" s="8"/>
      <c r="R34" s="8"/>
      <c r="S34" s="9"/>
    </row>
    <row r="35" spans="1:19" s="6" customFormat="1" ht="30">
      <c r="A35" s="62">
        <v>28</v>
      </c>
      <c r="B35" s="11" t="s">
        <v>73</v>
      </c>
      <c r="C35" s="12">
        <f t="shared" si="16"/>
        <v>0</v>
      </c>
      <c r="D35" s="12">
        <v>0</v>
      </c>
      <c r="E35" s="12">
        <v>0</v>
      </c>
      <c r="F35" s="12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/>
      <c r="P35" s="8"/>
      <c r="Q35" s="8"/>
      <c r="R35" s="8"/>
      <c r="S35" s="9"/>
    </row>
    <row r="36" spans="1:19" s="6" customFormat="1">
      <c r="A36" s="62">
        <v>29</v>
      </c>
      <c r="B36" s="11" t="s">
        <v>13</v>
      </c>
      <c r="C36" s="12">
        <f t="shared" si="16"/>
        <v>16819.8</v>
      </c>
      <c r="D36" s="12">
        <v>8409.9</v>
      </c>
      <c r="E36" s="12">
        <v>8409.9</v>
      </c>
      <c r="F36" s="12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/>
      <c r="P36" s="8"/>
      <c r="Q36" s="8"/>
      <c r="R36" s="8"/>
      <c r="S36" s="9"/>
    </row>
    <row r="37" spans="1:19" s="6" customFormat="1" ht="30">
      <c r="A37" s="62">
        <v>30</v>
      </c>
      <c r="B37" s="11" t="s">
        <v>73</v>
      </c>
      <c r="C37" s="12">
        <f t="shared" si="16"/>
        <v>8409.9</v>
      </c>
      <c r="D37" s="12">
        <v>0</v>
      </c>
      <c r="E37" s="12">
        <v>8409.9</v>
      </c>
      <c r="F37" s="12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/>
      <c r="P37" s="8"/>
      <c r="Q37" s="8"/>
      <c r="R37" s="8"/>
      <c r="S37" s="9"/>
    </row>
    <row r="38" spans="1:19" s="6" customFormat="1">
      <c r="A38" s="62">
        <v>31</v>
      </c>
      <c r="B38" s="11" t="s">
        <v>14</v>
      </c>
      <c r="C38" s="12">
        <f t="shared" si="16"/>
        <v>2118.1</v>
      </c>
      <c r="D38" s="15">
        <v>850.6</v>
      </c>
      <c r="E38" s="15">
        <v>1267.5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/>
      <c r="P38" s="8"/>
      <c r="Q38" s="8"/>
      <c r="R38" s="8"/>
      <c r="S38" s="9"/>
    </row>
    <row r="39" spans="1:19" s="6" customFormat="1" ht="30">
      <c r="A39" s="62">
        <v>32</v>
      </c>
      <c r="B39" s="11" t="s">
        <v>73</v>
      </c>
      <c r="C39" s="12">
        <f t="shared" si="16"/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/>
      <c r="P39" s="8"/>
      <c r="Q39" s="8"/>
      <c r="R39" s="8"/>
      <c r="S39" s="9"/>
    </row>
    <row r="40" spans="1:19" s="6" customFormat="1" ht="90">
      <c r="A40" s="62">
        <v>33</v>
      </c>
      <c r="B40" s="11" t="s">
        <v>34</v>
      </c>
      <c r="C40" s="12">
        <f t="shared" si="16"/>
        <v>66376.2</v>
      </c>
      <c r="D40" s="12">
        <f t="shared" ref="D40:N40" si="22">SUM(D41:D43)</f>
        <v>2857.4</v>
      </c>
      <c r="E40" s="12">
        <f t="shared" si="22"/>
        <v>0</v>
      </c>
      <c r="F40" s="12">
        <f t="shared" si="22"/>
        <v>8956.9</v>
      </c>
      <c r="G40" s="12">
        <f t="shared" si="22"/>
        <v>8652</v>
      </c>
      <c r="H40" s="12">
        <f t="shared" si="22"/>
        <v>6295.7</v>
      </c>
      <c r="I40" s="12">
        <f>SUM(I41:I43)</f>
        <v>6232.5</v>
      </c>
      <c r="J40" s="12">
        <f t="shared" si="22"/>
        <v>6469.3</v>
      </c>
      <c r="K40" s="12">
        <f t="shared" si="22"/>
        <v>6728.1</v>
      </c>
      <c r="L40" s="12">
        <f t="shared" si="22"/>
        <v>6728.1</v>
      </c>
      <c r="M40" s="12">
        <f t="shared" si="22"/>
        <v>6728.1</v>
      </c>
      <c r="N40" s="12">
        <f t="shared" si="22"/>
        <v>6728.1</v>
      </c>
      <c r="O40" s="11" t="s">
        <v>68</v>
      </c>
      <c r="P40" s="8"/>
      <c r="Q40" s="8"/>
      <c r="R40" s="8"/>
      <c r="S40" s="9"/>
    </row>
    <row r="41" spans="1:19" s="6" customFormat="1">
      <c r="A41" s="62">
        <v>34</v>
      </c>
      <c r="B41" s="11" t="s">
        <v>12</v>
      </c>
      <c r="C41" s="12">
        <f t="shared" si="16"/>
        <v>66376.2</v>
      </c>
      <c r="D41" s="12">
        <v>2857.4</v>
      </c>
      <c r="E41" s="12">
        <v>0</v>
      </c>
      <c r="F41" s="12">
        <v>8956.9</v>
      </c>
      <c r="G41" s="13">
        <v>8652</v>
      </c>
      <c r="H41" s="13">
        <v>6295.7</v>
      </c>
      <c r="I41" s="13">
        <v>6232.5</v>
      </c>
      <c r="J41" s="13">
        <v>6469.3</v>
      </c>
      <c r="K41" s="13">
        <v>6728.1</v>
      </c>
      <c r="L41" s="13">
        <v>6728.1</v>
      </c>
      <c r="M41" s="13">
        <v>6728.1</v>
      </c>
      <c r="N41" s="13">
        <v>6728.1</v>
      </c>
      <c r="O41" s="16"/>
      <c r="P41" s="8"/>
      <c r="Q41" s="8"/>
      <c r="R41" s="8"/>
      <c r="S41" s="9"/>
    </row>
    <row r="42" spans="1:19" s="6" customFormat="1">
      <c r="A42" s="62">
        <v>35</v>
      </c>
      <c r="B42" s="11" t="s">
        <v>13</v>
      </c>
      <c r="C42" s="12">
        <f t="shared" si="16"/>
        <v>0</v>
      </c>
      <c r="D42" s="12">
        <v>0</v>
      </c>
      <c r="E42" s="12">
        <v>0</v>
      </c>
      <c r="F42" s="12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6"/>
      <c r="P42" s="8"/>
      <c r="Q42" s="8"/>
      <c r="R42" s="8"/>
      <c r="S42" s="9"/>
    </row>
    <row r="43" spans="1:19" s="6" customFormat="1">
      <c r="A43" s="62">
        <v>36</v>
      </c>
      <c r="B43" s="11" t="s">
        <v>14</v>
      </c>
      <c r="C43" s="12">
        <f t="shared" si="16"/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6"/>
      <c r="P43" s="8"/>
      <c r="Q43" s="8"/>
      <c r="R43" s="8"/>
      <c r="S43" s="9"/>
    </row>
    <row r="44" spans="1:19" s="6" customFormat="1" ht="60">
      <c r="A44" s="62" t="s">
        <v>141</v>
      </c>
      <c r="B44" s="11" t="s">
        <v>101</v>
      </c>
      <c r="C44" s="12">
        <f t="shared" si="16"/>
        <v>101593</v>
      </c>
      <c r="D44" s="15">
        <f t="shared" ref="D44:N44" si="23">SUM(D45:D47)</f>
        <v>0</v>
      </c>
      <c r="E44" s="15">
        <f t="shared" si="23"/>
        <v>0</v>
      </c>
      <c r="F44" s="15">
        <f t="shared" si="23"/>
        <v>0</v>
      </c>
      <c r="G44" s="15">
        <f t="shared" si="23"/>
        <v>13201.2</v>
      </c>
      <c r="H44" s="15">
        <f t="shared" si="23"/>
        <v>16970.8</v>
      </c>
      <c r="I44" s="15">
        <f t="shared" si="23"/>
        <v>11857.7</v>
      </c>
      <c r="J44" s="15">
        <f t="shared" si="23"/>
        <v>11543.3</v>
      </c>
      <c r="K44" s="15">
        <f t="shared" si="23"/>
        <v>12005</v>
      </c>
      <c r="L44" s="15">
        <f t="shared" si="23"/>
        <v>12005</v>
      </c>
      <c r="M44" s="15">
        <f t="shared" si="23"/>
        <v>12005</v>
      </c>
      <c r="N44" s="15">
        <f t="shared" si="23"/>
        <v>12005</v>
      </c>
      <c r="O44" s="11" t="s">
        <v>103</v>
      </c>
      <c r="P44" s="8"/>
      <c r="Q44" s="8"/>
      <c r="R44" s="8"/>
      <c r="S44" s="9"/>
    </row>
    <row r="45" spans="1:19" s="6" customFormat="1">
      <c r="A45" s="62" t="s">
        <v>142</v>
      </c>
      <c r="B45" s="11" t="s">
        <v>12</v>
      </c>
      <c r="C45" s="12">
        <f t="shared" si="16"/>
        <v>86507.6</v>
      </c>
      <c r="D45" s="13">
        <v>0</v>
      </c>
      <c r="E45" s="13">
        <v>0</v>
      </c>
      <c r="F45" s="13">
        <v>0</v>
      </c>
      <c r="G45" s="13">
        <v>6601.2</v>
      </c>
      <c r="H45" s="13">
        <v>8485.4</v>
      </c>
      <c r="I45" s="13">
        <v>11857.7</v>
      </c>
      <c r="J45" s="13">
        <v>11543.3</v>
      </c>
      <c r="K45" s="13">
        <v>12005</v>
      </c>
      <c r="L45" s="13">
        <v>12005</v>
      </c>
      <c r="M45" s="13">
        <v>12005</v>
      </c>
      <c r="N45" s="13">
        <v>12005</v>
      </c>
      <c r="O45" s="16"/>
      <c r="P45" s="8"/>
      <c r="Q45" s="8"/>
      <c r="R45" s="8"/>
      <c r="S45" s="9"/>
    </row>
    <row r="46" spans="1:19" s="6" customFormat="1">
      <c r="A46" s="62" t="s">
        <v>143</v>
      </c>
      <c r="B46" s="11" t="s">
        <v>13</v>
      </c>
      <c r="C46" s="12">
        <f t="shared" si="16"/>
        <v>15085.4</v>
      </c>
      <c r="D46" s="13">
        <v>0</v>
      </c>
      <c r="E46" s="13">
        <v>0</v>
      </c>
      <c r="F46" s="13">
        <v>0</v>
      </c>
      <c r="G46" s="13">
        <v>6600</v>
      </c>
      <c r="H46" s="13">
        <v>8485.4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6"/>
      <c r="P46" s="8"/>
      <c r="Q46" s="8"/>
      <c r="R46" s="8"/>
      <c r="S46" s="9"/>
    </row>
    <row r="47" spans="1:19" s="6" customFormat="1">
      <c r="A47" s="62" t="s">
        <v>144</v>
      </c>
      <c r="B47" s="11" t="s">
        <v>14</v>
      </c>
      <c r="C47" s="12">
        <f t="shared" si="16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6"/>
      <c r="P47" s="8"/>
      <c r="Q47" s="8"/>
      <c r="R47" s="8"/>
      <c r="S47" s="9"/>
    </row>
    <row r="48" spans="1:19" s="6" customFormat="1" ht="75">
      <c r="A48" s="62">
        <v>37</v>
      </c>
      <c r="B48" s="11" t="s">
        <v>35</v>
      </c>
      <c r="C48" s="12">
        <f t="shared" si="16"/>
        <v>54.1</v>
      </c>
      <c r="D48" s="12">
        <f t="shared" ref="D48:N48" si="24">SUM(D49:D51)</f>
        <v>0</v>
      </c>
      <c r="E48" s="12">
        <f>SUM(E49:E51)</f>
        <v>0</v>
      </c>
      <c r="F48" s="12">
        <f t="shared" si="24"/>
        <v>54.1</v>
      </c>
      <c r="G48" s="12">
        <f t="shared" si="24"/>
        <v>0</v>
      </c>
      <c r="H48" s="12">
        <f t="shared" si="24"/>
        <v>0</v>
      </c>
      <c r="I48" s="12">
        <f t="shared" si="24"/>
        <v>0</v>
      </c>
      <c r="J48" s="12">
        <f t="shared" si="24"/>
        <v>0</v>
      </c>
      <c r="K48" s="12">
        <f t="shared" si="24"/>
        <v>0</v>
      </c>
      <c r="L48" s="12">
        <f t="shared" si="24"/>
        <v>0</v>
      </c>
      <c r="M48" s="12">
        <f t="shared" si="24"/>
        <v>0</v>
      </c>
      <c r="N48" s="12">
        <f t="shared" si="24"/>
        <v>0</v>
      </c>
      <c r="O48" s="11" t="s">
        <v>69</v>
      </c>
      <c r="P48" s="8"/>
      <c r="Q48" s="8"/>
      <c r="R48" s="8"/>
      <c r="S48" s="9"/>
    </row>
    <row r="49" spans="1:19" s="6" customFormat="1">
      <c r="A49" s="62">
        <v>38</v>
      </c>
      <c r="B49" s="11" t="s">
        <v>12</v>
      </c>
      <c r="C49" s="12">
        <f t="shared" si="16"/>
        <v>54.1</v>
      </c>
      <c r="D49" s="12">
        <v>0</v>
      </c>
      <c r="E49" s="12">
        <v>0</v>
      </c>
      <c r="F49" s="12">
        <v>54.1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6"/>
      <c r="P49" s="8"/>
      <c r="Q49" s="8"/>
      <c r="R49" s="8"/>
      <c r="S49" s="9"/>
    </row>
    <row r="50" spans="1:19" s="6" customFormat="1">
      <c r="A50" s="62">
        <v>39</v>
      </c>
      <c r="B50" s="11" t="s">
        <v>13</v>
      </c>
      <c r="C50" s="12">
        <f t="shared" si="16"/>
        <v>0</v>
      </c>
      <c r="D50" s="12">
        <v>0</v>
      </c>
      <c r="E50" s="12">
        <v>0</v>
      </c>
      <c r="F50" s="12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/>
      <c r="P50" s="8"/>
      <c r="Q50" s="8"/>
      <c r="R50" s="8"/>
      <c r="S50" s="9"/>
    </row>
    <row r="51" spans="1:19" s="6" customFormat="1">
      <c r="A51" s="62">
        <v>40</v>
      </c>
      <c r="B51" s="11" t="s">
        <v>14</v>
      </c>
      <c r="C51" s="12">
        <f t="shared" si="16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6"/>
      <c r="P51" s="8"/>
      <c r="Q51" s="8"/>
      <c r="R51" s="8"/>
      <c r="S51" s="9"/>
    </row>
    <row r="52" spans="1:19" s="6" customFormat="1" ht="90">
      <c r="A52" s="62">
        <v>41</v>
      </c>
      <c r="B52" s="11" t="s">
        <v>36</v>
      </c>
      <c r="C52" s="12">
        <f t="shared" si="16"/>
        <v>18263.699999999997</v>
      </c>
      <c r="D52" s="12">
        <f t="shared" ref="D52:N52" si="25">SUM(D53:D55)</f>
        <v>1375.3</v>
      </c>
      <c r="E52" s="12">
        <f t="shared" si="25"/>
        <v>2162.5</v>
      </c>
      <c r="F52" s="12">
        <f t="shared" si="25"/>
        <v>1833.1</v>
      </c>
      <c r="G52" s="12">
        <f t="shared" si="25"/>
        <v>813</v>
      </c>
      <c r="H52" s="12">
        <f>SUM(H53:H55)</f>
        <v>1051.7</v>
      </c>
      <c r="I52" s="12">
        <f t="shared" si="25"/>
        <v>1735.1</v>
      </c>
      <c r="J52" s="12">
        <f t="shared" si="25"/>
        <v>1801</v>
      </c>
      <c r="K52" s="12">
        <f t="shared" si="25"/>
        <v>1873</v>
      </c>
      <c r="L52" s="12">
        <f t="shared" si="25"/>
        <v>1873</v>
      </c>
      <c r="M52" s="12">
        <f t="shared" si="25"/>
        <v>1873</v>
      </c>
      <c r="N52" s="12">
        <f t="shared" si="25"/>
        <v>1873</v>
      </c>
      <c r="O52" s="11" t="s">
        <v>69</v>
      </c>
      <c r="P52" s="8"/>
      <c r="Q52" s="8"/>
      <c r="R52" s="8"/>
      <c r="S52" s="9"/>
    </row>
    <row r="53" spans="1:19" s="6" customFormat="1">
      <c r="A53" s="62">
        <v>42</v>
      </c>
      <c r="B53" s="11" t="s">
        <v>12</v>
      </c>
      <c r="C53" s="12">
        <f t="shared" si="16"/>
        <v>18263.699999999997</v>
      </c>
      <c r="D53" s="12">
        <v>1375.3</v>
      </c>
      <c r="E53" s="12">
        <v>2162.5</v>
      </c>
      <c r="F53" s="13">
        <v>1833.1</v>
      </c>
      <c r="G53" s="13">
        <v>813</v>
      </c>
      <c r="H53" s="13">
        <v>1051.7</v>
      </c>
      <c r="I53" s="13">
        <v>1735.1</v>
      </c>
      <c r="J53" s="13">
        <v>1801</v>
      </c>
      <c r="K53" s="13">
        <v>1873</v>
      </c>
      <c r="L53" s="13">
        <v>1873</v>
      </c>
      <c r="M53" s="13">
        <v>1873</v>
      </c>
      <c r="N53" s="13">
        <v>1873</v>
      </c>
      <c r="O53" s="16"/>
      <c r="P53" s="8"/>
      <c r="Q53" s="8"/>
      <c r="R53" s="8"/>
      <c r="S53" s="9"/>
    </row>
    <row r="54" spans="1:19" s="6" customFormat="1">
      <c r="A54" s="62">
        <v>43</v>
      </c>
      <c r="B54" s="11" t="s">
        <v>13</v>
      </c>
      <c r="C54" s="12">
        <f t="shared" si="16"/>
        <v>0</v>
      </c>
      <c r="D54" s="12">
        <v>0</v>
      </c>
      <c r="E54" s="12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6"/>
      <c r="P54" s="8"/>
      <c r="Q54" s="8"/>
      <c r="R54" s="8"/>
      <c r="S54" s="9"/>
    </row>
    <row r="55" spans="1:19" s="6" customFormat="1">
      <c r="A55" s="62">
        <v>44</v>
      </c>
      <c r="B55" s="11" t="s">
        <v>14</v>
      </c>
      <c r="C55" s="12">
        <f t="shared" si="16"/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/>
      <c r="P55" s="8"/>
      <c r="Q55" s="8"/>
      <c r="R55" s="8"/>
      <c r="S55" s="9"/>
    </row>
    <row r="56" spans="1:19" s="6" customFormat="1" ht="75">
      <c r="A56" s="62" t="s">
        <v>145</v>
      </c>
      <c r="B56" s="11" t="s">
        <v>84</v>
      </c>
      <c r="C56" s="12">
        <f t="shared" ref="C56:C59" si="26">SUM(D56:J56)</f>
        <v>189.8</v>
      </c>
      <c r="D56" s="15">
        <f t="shared" ref="D56:N56" si="27">SUM(D57:D59)</f>
        <v>0</v>
      </c>
      <c r="E56" s="15">
        <f t="shared" si="27"/>
        <v>0</v>
      </c>
      <c r="F56" s="15">
        <f t="shared" si="27"/>
        <v>189.8</v>
      </c>
      <c r="G56" s="15">
        <f t="shared" si="27"/>
        <v>0</v>
      </c>
      <c r="H56" s="15">
        <f t="shared" si="27"/>
        <v>0</v>
      </c>
      <c r="I56" s="15">
        <f t="shared" si="27"/>
        <v>0</v>
      </c>
      <c r="J56" s="15">
        <f t="shared" si="27"/>
        <v>0</v>
      </c>
      <c r="K56" s="15">
        <f t="shared" si="27"/>
        <v>0</v>
      </c>
      <c r="L56" s="15">
        <f t="shared" si="27"/>
        <v>0</v>
      </c>
      <c r="M56" s="15">
        <f t="shared" si="27"/>
        <v>0</v>
      </c>
      <c r="N56" s="15">
        <f t="shared" si="27"/>
        <v>0</v>
      </c>
      <c r="O56" s="11" t="s">
        <v>69</v>
      </c>
      <c r="P56" s="8"/>
      <c r="Q56" s="8"/>
      <c r="R56" s="8"/>
      <c r="S56" s="9"/>
    </row>
    <row r="57" spans="1:19" s="6" customFormat="1">
      <c r="A57" s="62" t="s">
        <v>146</v>
      </c>
      <c r="B57" s="11" t="s">
        <v>12</v>
      </c>
      <c r="C57" s="12">
        <f t="shared" si="26"/>
        <v>189.8</v>
      </c>
      <c r="D57" s="13">
        <v>0</v>
      </c>
      <c r="E57" s="13">
        <v>0</v>
      </c>
      <c r="F57" s="13">
        <v>189.8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6"/>
      <c r="P57" s="8"/>
      <c r="Q57" s="8"/>
      <c r="R57" s="8"/>
      <c r="S57" s="9"/>
    </row>
    <row r="58" spans="1:19" s="6" customFormat="1">
      <c r="A58" s="62" t="s">
        <v>147</v>
      </c>
      <c r="B58" s="11" t="s">
        <v>13</v>
      </c>
      <c r="C58" s="12">
        <f t="shared" si="26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/>
      <c r="P58" s="8"/>
      <c r="Q58" s="8"/>
      <c r="R58" s="8"/>
      <c r="S58" s="9"/>
    </row>
    <row r="59" spans="1:19" s="6" customFormat="1">
      <c r="A59" s="62" t="s">
        <v>148</v>
      </c>
      <c r="B59" s="11" t="s">
        <v>14</v>
      </c>
      <c r="C59" s="12">
        <f t="shared" si="26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/>
      <c r="P59" s="8"/>
      <c r="Q59" s="8"/>
      <c r="R59" s="8"/>
      <c r="S59" s="9"/>
    </row>
    <row r="60" spans="1:19" s="6" customFormat="1" ht="75">
      <c r="A60" s="62" t="s">
        <v>149</v>
      </c>
      <c r="B60" s="11" t="s">
        <v>87</v>
      </c>
      <c r="C60" s="12">
        <f t="shared" ref="C60:C75" si="28">SUM(D60:N60)</f>
        <v>1571.1</v>
      </c>
      <c r="D60" s="15">
        <f t="shared" ref="D60:N60" si="29">SUM(D61:D63)</f>
        <v>0</v>
      </c>
      <c r="E60" s="15">
        <f t="shared" si="29"/>
        <v>0</v>
      </c>
      <c r="F60" s="15">
        <f t="shared" si="29"/>
        <v>1571.1</v>
      </c>
      <c r="G60" s="15">
        <f t="shared" si="29"/>
        <v>0</v>
      </c>
      <c r="H60" s="15">
        <f t="shared" si="29"/>
        <v>0</v>
      </c>
      <c r="I60" s="15">
        <f t="shared" si="29"/>
        <v>0</v>
      </c>
      <c r="J60" s="15">
        <f t="shared" si="29"/>
        <v>0</v>
      </c>
      <c r="K60" s="15">
        <f t="shared" si="29"/>
        <v>0</v>
      </c>
      <c r="L60" s="15">
        <f t="shared" si="29"/>
        <v>0</v>
      </c>
      <c r="M60" s="15">
        <f t="shared" si="29"/>
        <v>0</v>
      </c>
      <c r="N60" s="15">
        <f t="shared" si="29"/>
        <v>0</v>
      </c>
      <c r="O60" s="11" t="s">
        <v>88</v>
      </c>
      <c r="P60" s="8"/>
      <c r="Q60" s="8"/>
      <c r="R60" s="8"/>
      <c r="S60" s="9"/>
    </row>
    <row r="61" spans="1:19" s="6" customFormat="1">
      <c r="A61" s="62" t="s">
        <v>150</v>
      </c>
      <c r="B61" s="11" t="s">
        <v>12</v>
      </c>
      <c r="C61" s="12">
        <f t="shared" si="28"/>
        <v>1571.1</v>
      </c>
      <c r="D61" s="13">
        <v>0</v>
      </c>
      <c r="E61" s="13">
        <v>0</v>
      </c>
      <c r="F61" s="13">
        <v>1571.1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6"/>
      <c r="P61" s="8"/>
      <c r="Q61" s="8"/>
      <c r="R61" s="8"/>
      <c r="S61" s="9"/>
    </row>
    <row r="62" spans="1:19" s="6" customFormat="1">
      <c r="A62" s="62" t="s">
        <v>151</v>
      </c>
      <c r="B62" s="11" t="s">
        <v>13</v>
      </c>
      <c r="C62" s="12">
        <f t="shared" si="28"/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6"/>
      <c r="P62" s="8"/>
      <c r="Q62" s="8"/>
      <c r="R62" s="8"/>
      <c r="S62" s="9"/>
    </row>
    <row r="63" spans="1:19" s="6" customFormat="1">
      <c r="A63" s="62" t="s">
        <v>152</v>
      </c>
      <c r="B63" s="11" t="s">
        <v>14</v>
      </c>
      <c r="C63" s="12">
        <f t="shared" si="28"/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/>
      <c r="P63" s="8"/>
      <c r="Q63" s="8"/>
      <c r="R63" s="8"/>
      <c r="S63" s="9"/>
    </row>
    <row r="64" spans="1:19" s="6" customFormat="1" ht="75">
      <c r="A64" s="62" t="s">
        <v>207</v>
      </c>
      <c r="B64" s="11" t="s">
        <v>246</v>
      </c>
      <c r="C64" s="12">
        <f t="shared" si="28"/>
        <v>431.79999999999995</v>
      </c>
      <c r="D64" s="15">
        <f t="shared" ref="D64:N64" si="30">SUM(D65:D67)</f>
        <v>0</v>
      </c>
      <c r="E64" s="15">
        <f t="shared" si="30"/>
        <v>0</v>
      </c>
      <c r="F64" s="15">
        <f t="shared" si="30"/>
        <v>0</v>
      </c>
      <c r="G64" s="15">
        <f t="shared" si="30"/>
        <v>0</v>
      </c>
      <c r="H64" s="15">
        <f t="shared" si="30"/>
        <v>0</v>
      </c>
      <c r="I64" s="15">
        <f t="shared" si="30"/>
        <v>228.2</v>
      </c>
      <c r="J64" s="15">
        <f t="shared" si="30"/>
        <v>203.6</v>
      </c>
      <c r="K64" s="15">
        <f t="shared" si="30"/>
        <v>0</v>
      </c>
      <c r="L64" s="15">
        <f t="shared" si="30"/>
        <v>0</v>
      </c>
      <c r="M64" s="15">
        <f t="shared" si="30"/>
        <v>0</v>
      </c>
      <c r="N64" s="15">
        <f t="shared" si="30"/>
        <v>0</v>
      </c>
      <c r="O64" s="11" t="s">
        <v>252</v>
      </c>
      <c r="P64" s="8"/>
      <c r="Q64" s="8"/>
      <c r="R64" s="8"/>
      <c r="S64" s="9"/>
    </row>
    <row r="65" spans="1:19" s="6" customFormat="1">
      <c r="A65" s="62" t="s">
        <v>208</v>
      </c>
      <c r="B65" s="11" t="s">
        <v>12</v>
      </c>
      <c r="C65" s="12">
        <f t="shared" si="28"/>
        <v>431.79999999999995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228.2</v>
      </c>
      <c r="J65" s="13">
        <v>203.6</v>
      </c>
      <c r="K65" s="13">
        <v>0</v>
      </c>
      <c r="L65" s="13">
        <v>0</v>
      </c>
      <c r="M65" s="13">
        <v>0</v>
      </c>
      <c r="N65" s="13">
        <v>0</v>
      </c>
      <c r="O65" s="16"/>
      <c r="P65" s="8"/>
      <c r="Q65" s="8"/>
      <c r="R65" s="8"/>
      <c r="S65" s="9"/>
    </row>
    <row r="66" spans="1:19" s="6" customFormat="1">
      <c r="A66" s="62" t="s">
        <v>209</v>
      </c>
      <c r="B66" s="11" t="s">
        <v>13</v>
      </c>
      <c r="C66" s="12">
        <f t="shared" si="28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6"/>
      <c r="P66" s="8"/>
      <c r="Q66" s="8"/>
      <c r="R66" s="8"/>
      <c r="S66" s="9"/>
    </row>
    <row r="67" spans="1:19" s="6" customFormat="1">
      <c r="A67" s="62" t="s">
        <v>210</v>
      </c>
      <c r="B67" s="11" t="s">
        <v>14</v>
      </c>
      <c r="C67" s="12">
        <f t="shared" si="28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6"/>
      <c r="P67" s="8"/>
      <c r="Q67" s="8"/>
      <c r="R67" s="8"/>
      <c r="S67" s="9"/>
    </row>
    <row r="68" spans="1:19" s="6" customFormat="1" ht="75">
      <c r="A68" s="62" t="s">
        <v>211</v>
      </c>
      <c r="B68" s="11" t="s">
        <v>247</v>
      </c>
      <c r="C68" s="12">
        <f t="shared" si="28"/>
        <v>81</v>
      </c>
      <c r="D68" s="15">
        <f t="shared" ref="D68:N68" si="31">SUM(D69:D71)</f>
        <v>0</v>
      </c>
      <c r="E68" s="15">
        <f t="shared" si="31"/>
        <v>0</v>
      </c>
      <c r="F68" s="15">
        <f t="shared" si="31"/>
        <v>0</v>
      </c>
      <c r="G68" s="15">
        <f t="shared" si="31"/>
        <v>0</v>
      </c>
      <c r="H68" s="15">
        <f t="shared" si="31"/>
        <v>0</v>
      </c>
      <c r="I68" s="15">
        <f t="shared" si="31"/>
        <v>81</v>
      </c>
      <c r="J68" s="15">
        <f t="shared" si="31"/>
        <v>0</v>
      </c>
      <c r="K68" s="15">
        <f t="shared" si="31"/>
        <v>0</v>
      </c>
      <c r="L68" s="15">
        <f t="shared" si="31"/>
        <v>0</v>
      </c>
      <c r="M68" s="15">
        <f t="shared" si="31"/>
        <v>0</v>
      </c>
      <c r="N68" s="15">
        <f t="shared" si="31"/>
        <v>0</v>
      </c>
      <c r="O68" s="11" t="s">
        <v>253</v>
      </c>
      <c r="P68" s="8"/>
      <c r="Q68" s="8"/>
      <c r="R68" s="8"/>
      <c r="S68" s="9"/>
    </row>
    <row r="69" spans="1:19" s="6" customFormat="1">
      <c r="A69" s="62" t="s">
        <v>212</v>
      </c>
      <c r="B69" s="11" t="s">
        <v>12</v>
      </c>
      <c r="C69" s="12">
        <f t="shared" si="28"/>
        <v>81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81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6"/>
      <c r="P69" s="8"/>
      <c r="Q69" s="8"/>
      <c r="R69" s="8"/>
      <c r="S69" s="9"/>
    </row>
    <row r="70" spans="1:19" s="6" customFormat="1">
      <c r="A70" s="62" t="s">
        <v>213</v>
      </c>
      <c r="B70" s="11" t="s">
        <v>13</v>
      </c>
      <c r="C70" s="12">
        <f t="shared" si="28"/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/>
      <c r="P70" s="8"/>
      <c r="Q70" s="8"/>
      <c r="R70" s="8"/>
      <c r="S70" s="9"/>
    </row>
    <row r="71" spans="1:19" s="6" customFormat="1">
      <c r="A71" s="62" t="s">
        <v>214</v>
      </c>
      <c r="B71" s="11" t="s">
        <v>14</v>
      </c>
      <c r="C71" s="12">
        <f t="shared" si="28"/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/>
      <c r="P71" s="8"/>
      <c r="Q71" s="8"/>
      <c r="R71" s="8"/>
      <c r="S71" s="9"/>
    </row>
    <row r="72" spans="1:19" s="6" customFormat="1" ht="77.25" customHeight="1">
      <c r="A72" s="62">
        <v>45</v>
      </c>
      <c r="B72" s="11" t="s">
        <v>37</v>
      </c>
      <c r="C72" s="12">
        <f t="shared" si="28"/>
        <v>30780.199999999997</v>
      </c>
      <c r="D72" s="12">
        <f>SUM(D73:D75)</f>
        <v>1470</v>
      </c>
      <c r="E72" s="12">
        <f t="shared" ref="E72:N72" si="32">SUM(E73:E75)</f>
        <v>2126.3000000000002</v>
      </c>
      <c r="F72" s="12">
        <f t="shared" si="32"/>
        <v>2126.1999999999998</v>
      </c>
      <c r="G72" s="12">
        <f t="shared" si="32"/>
        <v>2132.1999999999998</v>
      </c>
      <c r="H72" s="12">
        <f t="shared" si="32"/>
        <v>2451.5</v>
      </c>
      <c r="I72" s="12">
        <f t="shared" si="32"/>
        <v>3221.2</v>
      </c>
      <c r="J72" s="12">
        <f t="shared" si="32"/>
        <v>3343.6</v>
      </c>
      <c r="K72" s="12">
        <f t="shared" si="32"/>
        <v>3477.3</v>
      </c>
      <c r="L72" s="12">
        <f t="shared" si="32"/>
        <v>3477.3</v>
      </c>
      <c r="M72" s="12">
        <f t="shared" si="32"/>
        <v>3477.3</v>
      </c>
      <c r="N72" s="12">
        <f t="shared" si="32"/>
        <v>3477.3</v>
      </c>
      <c r="O72" s="11" t="s">
        <v>69</v>
      </c>
      <c r="P72" s="8"/>
      <c r="Q72" s="8"/>
      <c r="R72" s="8"/>
      <c r="S72" s="9"/>
    </row>
    <row r="73" spans="1:19" s="6" customFormat="1">
      <c r="A73" s="62">
        <v>46</v>
      </c>
      <c r="B73" s="11" t="s">
        <v>12</v>
      </c>
      <c r="C73" s="12">
        <f t="shared" si="28"/>
        <v>30780.199999999997</v>
      </c>
      <c r="D73" s="12">
        <v>1470</v>
      </c>
      <c r="E73" s="12">
        <v>2126.3000000000002</v>
      </c>
      <c r="F73" s="13">
        <v>2126.1999999999998</v>
      </c>
      <c r="G73" s="13">
        <v>2132.1999999999998</v>
      </c>
      <c r="H73" s="13">
        <v>2451.5</v>
      </c>
      <c r="I73" s="13">
        <v>3221.2</v>
      </c>
      <c r="J73" s="13">
        <v>3343.6</v>
      </c>
      <c r="K73" s="13">
        <v>3477.3</v>
      </c>
      <c r="L73" s="13">
        <v>3477.3</v>
      </c>
      <c r="M73" s="13">
        <v>3477.3</v>
      </c>
      <c r="N73" s="13">
        <v>3477.3</v>
      </c>
      <c r="O73" s="16"/>
      <c r="P73" s="8"/>
      <c r="Q73" s="8"/>
      <c r="R73" s="8"/>
      <c r="S73" s="9"/>
    </row>
    <row r="74" spans="1:19" s="6" customFormat="1">
      <c r="A74" s="62">
        <v>47</v>
      </c>
      <c r="B74" s="11" t="s">
        <v>13</v>
      </c>
      <c r="C74" s="12">
        <f t="shared" si="28"/>
        <v>0</v>
      </c>
      <c r="D74" s="12">
        <v>0</v>
      </c>
      <c r="E74" s="12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6"/>
      <c r="P74" s="8"/>
      <c r="Q74" s="8"/>
      <c r="R74" s="8"/>
      <c r="S74" s="9"/>
    </row>
    <row r="75" spans="1:19" s="6" customFormat="1">
      <c r="A75" s="62">
        <v>48</v>
      </c>
      <c r="B75" s="11" t="s">
        <v>14</v>
      </c>
      <c r="C75" s="12">
        <f t="shared" si="28"/>
        <v>0</v>
      </c>
      <c r="D75" s="12">
        <v>0</v>
      </c>
      <c r="E75" s="12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/>
      <c r="P75" s="8"/>
      <c r="Q75" s="8"/>
      <c r="R75" s="8"/>
      <c r="S75" s="9"/>
    </row>
    <row r="76" spans="1:19" s="5" customFormat="1" ht="31.5" customHeight="1">
      <c r="A76" s="62">
        <v>49</v>
      </c>
      <c r="B76" s="69" t="s">
        <v>29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8"/>
      <c r="Q76" s="8"/>
      <c r="R76" s="8"/>
      <c r="S76" s="9"/>
    </row>
    <row r="77" spans="1:19" s="5" customFormat="1" ht="31.5" customHeight="1">
      <c r="A77" s="62">
        <v>50</v>
      </c>
      <c r="B77" s="11" t="s">
        <v>21</v>
      </c>
      <c r="C77" s="17">
        <f>SUM(D77:N77)</f>
        <v>207937.4</v>
      </c>
      <c r="D77" s="17">
        <f>SUM(D78:D80)</f>
        <v>45711.700000000004</v>
      </c>
      <c r="E77" s="17">
        <f t="shared" ref="E77:N77" si="33">SUM(E78:E80)</f>
        <v>8040.0999999999995</v>
      </c>
      <c r="F77" s="17">
        <f t="shared" si="33"/>
        <v>16523.599999999999</v>
      </c>
      <c r="G77" s="17">
        <f t="shared" si="33"/>
        <v>4219.1000000000004</v>
      </c>
      <c r="H77" s="17">
        <f t="shared" si="33"/>
        <v>53342.400000000001</v>
      </c>
      <c r="I77" s="17">
        <f t="shared" si="33"/>
        <v>37700.5</v>
      </c>
      <c r="J77" s="17">
        <f t="shared" si="33"/>
        <v>34400</v>
      </c>
      <c r="K77" s="17">
        <f t="shared" si="33"/>
        <v>2000</v>
      </c>
      <c r="L77" s="17">
        <f t="shared" si="33"/>
        <v>2000</v>
      </c>
      <c r="M77" s="17">
        <f t="shared" si="33"/>
        <v>2000</v>
      </c>
      <c r="N77" s="17">
        <f t="shared" si="33"/>
        <v>2000</v>
      </c>
      <c r="O77" s="11"/>
      <c r="P77" s="8"/>
      <c r="Q77" s="8"/>
      <c r="R77" s="8"/>
      <c r="S77" s="9"/>
    </row>
    <row r="78" spans="1:19" s="5" customFormat="1">
      <c r="A78" s="62">
        <v>51</v>
      </c>
      <c r="B78" s="11" t="s">
        <v>12</v>
      </c>
      <c r="C78" s="17">
        <f>SUM(D78:N78)</f>
        <v>102657.2</v>
      </c>
      <c r="D78" s="17">
        <f t="shared" ref="D78:N80" si="34">D83+D93</f>
        <v>30985.4</v>
      </c>
      <c r="E78" s="17">
        <f t="shared" si="34"/>
        <v>821.4</v>
      </c>
      <c r="F78" s="17">
        <f t="shared" si="34"/>
        <v>2992.5</v>
      </c>
      <c r="G78" s="17">
        <f t="shared" si="34"/>
        <v>2219.1</v>
      </c>
      <c r="H78" s="17">
        <f t="shared" si="34"/>
        <v>19084</v>
      </c>
      <c r="I78" s="17">
        <f t="shared" si="34"/>
        <v>14154.8</v>
      </c>
      <c r="J78" s="17">
        <f t="shared" si="34"/>
        <v>32400</v>
      </c>
      <c r="K78" s="17">
        <f t="shared" si="34"/>
        <v>0</v>
      </c>
      <c r="L78" s="17">
        <f t="shared" si="34"/>
        <v>0</v>
      </c>
      <c r="M78" s="17">
        <f t="shared" si="34"/>
        <v>0</v>
      </c>
      <c r="N78" s="17">
        <f t="shared" si="34"/>
        <v>0</v>
      </c>
      <c r="O78" s="11"/>
      <c r="P78" s="8"/>
      <c r="Q78" s="8"/>
      <c r="R78" s="8"/>
      <c r="S78" s="9"/>
    </row>
    <row r="79" spans="1:19" s="5" customFormat="1">
      <c r="A79" s="62">
        <v>52</v>
      </c>
      <c r="B79" s="11" t="s">
        <v>13</v>
      </c>
      <c r="C79" s="17">
        <f>SUM(D79:N79)</f>
        <v>30180.400000000001</v>
      </c>
      <c r="D79" s="17">
        <f t="shared" si="34"/>
        <v>8634.7000000000007</v>
      </c>
      <c r="E79" s="17">
        <f t="shared" si="34"/>
        <v>0</v>
      </c>
      <c r="F79" s="17">
        <f t="shared" si="34"/>
        <v>0</v>
      </c>
      <c r="G79" s="17">
        <f t="shared" si="34"/>
        <v>0</v>
      </c>
      <c r="H79" s="17">
        <f t="shared" si="34"/>
        <v>0</v>
      </c>
      <c r="I79" s="17">
        <f t="shared" si="34"/>
        <v>21545.7</v>
      </c>
      <c r="J79" s="17">
        <f t="shared" si="34"/>
        <v>0</v>
      </c>
      <c r="K79" s="17">
        <f t="shared" si="34"/>
        <v>0</v>
      </c>
      <c r="L79" s="17">
        <f t="shared" si="34"/>
        <v>0</v>
      </c>
      <c r="M79" s="17">
        <f t="shared" si="34"/>
        <v>0</v>
      </c>
      <c r="N79" s="17">
        <f t="shared" si="34"/>
        <v>0</v>
      </c>
      <c r="O79" s="11"/>
      <c r="P79" s="8"/>
      <c r="Q79" s="8"/>
      <c r="R79" s="8"/>
      <c r="S79" s="9"/>
    </row>
    <row r="80" spans="1:19" s="5" customFormat="1">
      <c r="A80" s="62">
        <v>53</v>
      </c>
      <c r="B80" s="11" t="s">
        <v>14</v>
      </c>
      <c r="C80" s="17">
        <f>SUM(D80:N80)</f>
        <v>75099.8</v>
      </c>
      <c r="D80" s="17">
        <f t="shared" si="34"/>
        <v>6091.6</v>
      </c>
      <c r="E80" s="17">
        <f t="shared" si="34"/>
        <v>7218.7</v>
      </c>
      <c r="F80" s="17">
        <f t="shared" si="34"/>
        <v>13531.1</v>
      </c>
      <c r="G80" s="17">
        <f t="shared" si="34"/>
        <v>2000</v>
      </c>
      <c r="H80" s="17">
        <f t="shared" si="34"/>
        <v>34258.400000000001</v>
      </c>
      <c r="I80" s="17">
        <f t="shared" si="34"/>
        <v>2000</v>
      </c>
      <c r="J80" s="17">
        <f t="shared" si="34"/>
        <v>2000</v>
      </c>
      <c r="K80" s="17">
        <f t="shared" si="34"/>
        <v>2000</v>
      </c>
      <c r="L80" s="17">
        <f t="shared" si="34"/>
        <v>2000</v>
      </c>
      <c r="M80" s="17">
        <f t="shared" si="34"/>
        <v>2000</v>
      </c>
      <c r="N80" s="17">
        <f t="shared" si="34"/>
        <v>2000</v>
      </c>
      <c r="O80" s="11"/>
      <c r="P80" s="8"/>
      <c r="Q80" s="8"/>
      <c r="R80" s="8"/>
      <c r="S80" s="9"/>
    </row>
    <row r="81" spans="1:19" s="5" customFormat="1">
      <c r="A81" s="62">
        <v>54</v>
      </c>
      <c r="B81" s="68" t="s">
        <v>17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8"/>
      <c r="Q81" s="8"/>
      <c r="R81" s="8"/>
      <c r="S81" s="9"/>
    </row>
    <row r="82" spans="1:19" s="5" customFormat="1" ht="45">
      <c r="A82" s="62">
        <v>55</v>
      </c>
      <c r="B82" s="11" t="s">
        <v>20</v>
      </c>
      <c r="C82" s="17">
        <f>SUM(D82:N82)</f>
        <v>150472.80000000002</v>
      </c>
      <c r="D82" s="17">
        <f t="shared" ref="D82:N82" si="35">SUM(D83:D85)</f>
        <v>33920.100000000006</v>
      </c>
      <c r="E82" s="17">
        <f t="shared" si="35"/>
        <v>0</v>
      </c>
      <c r="F82" s="17">
        <f t="shared" si="35"/>
        <v>0</v>
      </c>
      <c r="G82" s="17">
        <f t="shared" si="35"/>
        <v>0</v>
      </c>
      <c r="H82" s="17">
        <f t="shared" si="35"/>
        <v>50819.100000000006</v>
      </c>
      <c r="I82" s="17">
        <f t="shared" si="35"/>
        <v>33333.599999999999</v>
      </c>
      <c r="J82" s="17">
        <f t="shared" si="35"/>
        <v>32400</v>
      </c>
      <c r="K82" s="17">
        <f t="shared" si="35"/>
        <v>0</v>
      </c>
      <c r="L82" s="17">
        <f t="shared" si="35"/>
        <v>0</v>
      </c>
      <c r="M82" s="17">
        <f t="shared" si="35"/>
        <v>0</v>
      </c>
      <c r="N82" s="17">
        <f t="shared" si="35"/>
        <v>0</v>
      </c>
      <c r="O82" s="11"/>
      <c r="P82" s="8"/>
      <c r="Q82" s="8"/>
      <c r="R82" s="8"/>
      <c r="S82" s="9"/>
    </row>
    <row r="83" spans="1:19" s="5" customFormat="1">
      <c r="A83" s="62">
        <v>56</v>
      </c>
      <c r="B83" s="11" t="s">
        <v>12</v>
      </c>
      <c r="C83" s="17">
        <f>SUM(D83:N83)</f>
        <v>88034</v>
      </c>
      <c r="D83" s="17">
        <v>25285.4</v>
      </c>
      <c r="E83" s="17">
        <v>0</v>
      </c>
      <c r="F83" s="17">
        <v>0</v>
      </c>
      <c r="G83" s="17">
        <v>0</v>
      </c>
      <c r="H83" s="17">
        <v>18560.7</v>
      </c>
      <c r="I83" s="17">
        <v>11787.9</v>
      </c>
      <c r="J83" s="17">
        <v>32400</v>
      </c>
      <c r="K83" s="17">
        <v>0</v>
      </c>
      <c r="L83" s="17">
        <v>0</v>
      </c>
      <c r="M83" s="17">
        <v>0</v>
      </c>
      <c r="N83" s="17">
        <v>0</v>
      </c>
      <c r="O83" s="11"/>
      <c r="P83" s="8"/>
      <c r="Q83" s="8"/>
      <c r="R83" s="8"/>
      <c r="S83" s="9"/>
    </row>
    <row r="84" spans="1:19" s="5" customFormat="1">
      <c r="A84" s="62">
        <v>57</v>
      </c>
      <c r="B84" s="11" t="s">
        <v>13</v>
      </c>
      <c r="C84" s="17">
        <f>SUM(D84:N84)</f>
        <v>30180.400000000001</v>
      </c>
      <c r="D84" s="17">
        <f>D89</f>
        <v>8634.7000000000007</v>
      </c>
      <c r="E84" s="17">
        <v>0</v>
      </c>
      <c r="F84" s="17">
        <v>0</v>
      </c>
      <c r="G84" s="17">
        <v>0</v>
      </c>
      <c r="H84" s="17">
        <v>0</v>
      </c>
      <c r="I84" s="17">
        <v>21545.7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1"/>
      <c r="P84" s="8"/>
      <c r="Q84" s="8"/>
      <c r="R84" s="8"/>
      <c r="S84" s="9"/>
    </row>
    <row r="85" spans="1:19" s="5" customFormat="1">
      <c r="A85" s="62">
        <v>58</v>
      </c>
      <c r="B85" s="11" t="s">
        <v>14</v>
      </c>
      <c r="C85" s="17">
        <f>SUM(D85:N85)</f>
        <v>32258.400000000001</v>
      </c>
      <c r="D85" s="17">
        <v>0</v>
      </c>
      <c r="E85" s="17">
        <f t="shared" ref="E85:N85" si="36">E90</f>
        <v>0</v>
      </c>
      <c r="F85" s="17">
        <f t="shared" si="36"/>
        <v>0</v>
      </c>
      <c r="G85" s="17">
        <f t="shared" si="36"/>
        <v>0</v>
      </c>
      <c r="H85" s="17">
        <v>32258.400000000001</v>
      </c>
      <c r="I85" s="17">
        <v>0</v>
      </c>
      <c r="J85" s="17">
        <f t="shared" si="36"/>
        <v>0</v>
      </c>
      <c r="K85" s="17">
        <f t="shared" si="36"/>
        <v>0</v>
      </c>
      <c r="L85" s="17">
        <f t="shared" si="36"/>
        <v>0</v>
      </c>
      <c r="M85" s="17">
        <f t="shared" si="36"/>
        <v>0</v>
      </c>
      <c r="N85" s="17">
        <f t="shared" si="36"/>
        <v>0</v>
      </c>
      <c r="O85" s="11"/>
      <c r="P85" s="8"/>
      <c r="Q85" s="8"/>
      <c r="R85" s="8"/>
      <c r="S85" s="9"/>
    </row>
    <row r="86" spans="1:19" s="5" customFormat="1">
      <c r="A86" s="62">
        <v>59</v>
      </c>
      <c r="B86" s="68" t="s">
        <v>181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8"/>
      <c r="Q86" s="8"/>
      <c r="R86" s="8"/>
      <c r="S86" s="9"/>
    </row>
    <row r="87" spans="1:19" s="5" customFormat="1" ht="45.75" customHeight="1">
      <c r="A87" s="62">
        <v>60</v>
      </c>
      <c r="B87" s="11" t="s">
        <v>19</v>
      </c>
      <c r="C87" s="17">
        <f>SUM(D87:N87)</f>
        <v>118214.39999999999</v>
      </c>
      <c r="D87" s="17">
        <f t="shared" ref="D87:N87" si="37">SUM(D88:D90)</f>
        <v>33920.100000000006</v>
      </c>
      <c r="E87" s="17">
        <f t="shared" si="37"/>
        <v>0</v>
      </c>
      <c r="F87" s="17">
        <f t="shared" si="37"/>
        <v>0</v>
      </c>
      <c r="G87" s="17">
        <f t="shared" si="37"/>
        <v>0</v>
      </c>
      <c r="H87" s="17">
        <f t="shared" si="37"/>
        <v>18560.7</v>
      </c>
      <c r="I87" s="17">
        <f t="shared" si="37"/>
        <v>33333.599999999999</v>
      </c>
      <c r="J87" s="17">
        <f t="shared" si="37"/>
        <v>32400</v>
      </c>
      <c r="K87" s="90">
        <f t="shared" si="37"/>
        <v>0</v>
      </c>
      <c r="L87" s="17">
        <f t="shared" si="37"/>
        <v>0</v>
      </c>
      <c r="M87" s="17">
        <f t="shared" si="37"/>
        <v>0</v>
      </c>
      <c r="N87" s="17">
        <f t="shared" si="37"/>
        <v>0</v>
      </c>
      <c r="O87" s="11"/>
      <c r="P87" s="8"/>
      <c r="Q87" s="8"/>
      <c r="R87" s="8"/>
      <c r="S87" s="9"/>
    </row>
    <row r="88" spans="1:19" s="5" customFormat="1">
      <c r="A88" s="62">
        <v>61</v>
      </c>
      <c r="B88" s="11" t="s">
        <v>12</v>
      </c>
      <c r="C88" s="17">
        <f>SUM(D88:N88)</f>
        <v>88034</v>
      </c>
      <c r="D88" s="17">
        <f t="shared" ref="D88:G89" si="38">D83</f>
        <v>25285.4</v>
      </c>
      <c r="E88" s="17">
        <f t="shared" si="38"/>
        <v>0</v>
      </c>
      <c r="F88" s="17">
        <f t="shared" si="38"/>
        <v>0</v>
      </c>
      <c r="G88" s="17">
        <f t="shared" si="38"/>
        <v>0</v>
      </c>
      <c r="H88" s="17">
        <v>18560.7</v>
      </c>
      <c r="I88" s="17">
        <v>11787.9</v>
      </c>
      <c r="J88" s="17">
        <v>32400</v>
      </c>
      <c r="K88" s="17">
        <v>0</v>
      </c>
      <c r="L88" s="17">
        <v>0</v>
      </c>
      <c r="M88" s="17">
        <v>0</v>
      </c>
      <c r="N88" s="17">
        <v>0</v>
      </c>
      <c r="O88" s="11"/>
      <c r="P88" s="8"/>
      <c r="Q88" s="8"/>
      <c r="R88" s="8"/>
      <c r="S88" s="9"/>
    </row>
    <row r="89" spans="1:19" s="5" customFormat="1">
      <c r="A89" s="62">
        <v>62</v>
      </c>
      <c r="B89" s="11" t="s">
        <v>13</v>
      </c>
      <c r="C89" s="17">
        <f>SUM(D89:N89)</f>
        <v>30180.400000000001</v>
      </c>
      <c r="D89" s="17">
        <v>8634.7000000000007</v>
      </c>
      <c r="E89" s="17">
        <f t="shared" si="38"/>
        <v>0</v>
      </c>
      <c r="F89" s="17">
        <f t="shared" si="38"/>
        <v>0</v>
      </c>
      <c r="G89" s="17">
        <f t="shared" si="38"/>
        <v>0</v>
      </c>
      <c r="H89" s="17">
        <f>H84</f>
        <v>0</v>
      </c>
      <c r="I89" s="17">
        <v>21545.7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1"/>
      <c r="P89" s="8"/>
      <c r="Q89" s="8"/>
      <c r="R89" s="8"/>
      <c r="S89" s="9"/>
    </row>
    <row r="90" spans="1:19" s="5" customFormat="1">
      <c r="A90" s="62">
        <v>63</v>
      </c>
      <c r="B90" s="11" t="s">
        <v>14</v>
      </c>
      <c r="C90" s="17">
        <f>SUM(D90:N90)</f>
        <v>0</v>
      </c>
      <c r="D90" s="17">
        <f>D85</f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1"/>
      <c r="P90" s="8"/>
      <c r="Q90" s="8"/>
      <c r="R90" s="8"/>
      <c r="S90" s="9"/>
    </row>
    <row r="91" spans="1:19" s="5" customFormat="1">
      <c r="A91" s="62">
        <v>64</v>
      </c>
      <c r="B91" s="68" t="s">
        <v>27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8"/>
      <c r="Q91" s="8"/>
      <c r="R91" s="8"/>
      <c r="S91" s="9"/>
    </row>
    <row r="92" spans="1:19" s="5" customFormat="1" ht="45">
      <c r="A92" s="62">
        <v>65</v>
      </c>
      <c r="B92" s="11" t="s">
        <v>22</v>
      </c>
      <c r="C92" s="17">
        <f t="shared" ref="C92:C126" si="39">SUM(D92:N92)</f>
        <v>57464.600000000006</v>
      </c>
      <c r="D92" s="17">
        <f t="shared" ref="D92:N92" si="40">SUM(D93:D95)</f>
        <v>11791.6</v>
      </c>
      <c r="E92" s="17">
        <f t="shared" si="40"/>
        <v>8040.0999999999995</v>
      </c>
      <c r="F92" s="17">
        <f t="shared" si="40"/>
        <v>16523.599999999999</v>
      </c>
      <c r="G92" s="17">
        <f t="shared" si="40"/>
        <v>4219.1000000000004</v>
      </c>
      <c r="H92" s="17">
        <f t="shared" si="40"/>
        <v>2523.3000000000002</v>
      </c>
      <c r="I92" s="17">
        <f t="shared" si="40"/>
        <v>4366.8999999999996</v>
      </c>
      <c r="J92" s="17">
        <f t="shared" si="40"/>
        <v>2000</v>
      </c>
      <c r="K92" s="17">
        <f t="shared" si="40"/>
        <v>2000</v>
      </c>
      <c r="L92" s="17">
        <f t="shared" si="40"/>
        <v>2000</v>
      </c>
      <c r="M92" s="17">
        <f t="shared" si="40"/>
        <v>2000</v>
      </c>
      <c r="N92" s="17">
        <f t="shared" si="40"/>
        <v>2000</v>
      </c>
      <c r="O92" s="11"/>
      <c r="P92" s="8"/>
      <c r="Q92" s="8"/>
      <c r="R92" s="8"/>
      <c r="S92" s="9"/>
    </row>
    <row r="93" spans="1:19" s="5" customFormat="1">
      <c r="A93" s="62">
        <v>66</v>
      </c>
      <c r="B93" s="11" t="s">
        <v>12</v>
      </c>
      <c r="C93" s="17">
        <f t="shared" si="39"/>
        <v>14623.199999999999</v>
      </c>
      <c r="D93" s="17">
        <f>D97+D101+D105+D109+D113+D117+D121+D125+D129+D133+D137+D141+D145+D149+D153+D157+D161+D165+D169+D173</f>
        <v>5700</v>
      </c>
      <c r="E93" s="17">
        <f t="shared" ref="D93:H94" si="41">E97+E101+E105+E109+E113+E117+E121+E125+E129+E133+E137+E141+E145+E149+E153+E157+E161+E165+E169+E173</f>
        <v>821.4</v>
      </c>
      <c r="F93" s="17">
        <f t="shared" si="41"/>
        <v>2992.5</v>
      </c>
      <c r="G93" s="17">
        <f>G97+G101+G105+G109+G113+G117+G121+G125+G129+G133+G137+G141+G145+G149+G153+G157+G161+G165+G169+G173</f>
        <v>2219.1</v>
      </c>
      <c r="H93" s="17">
        <f t="shared" ref="H93" si="42">H97+H101+H105+H109+H113+H117+H121+H125+H129+H133+H137+H141+H145+H149+H153+H157+H161+H165+H169+H173</f>
        <v>523.29999999999995</v>
      </c>
      <c r="I93" s="17">
        <f>I97+I101+I105+I109+I113+I117+I121+I125+I129+I133+I137+I141+I145+I149+I153+I157+I161+I165+I169+I173+I177+I181+I185</f>
        <v>2366.8999999999996</v>
      </c>
      <c r="J93" s="17">
        <f t="shared" ref="J93:N93" si="43">J97+J101+J105+J109+J113+J117+J121+J125+J129+J133+J137+J141+J145+J149+J153+J157+J161+J165+J169+J173+J177+J181+J185</f>
        <v>0</v>
      </c>
      <c r="K93" s="17">
        <f t="shared" si="43"/>
        <v>0</v>
      </c>
      <c r="L93" s="17">
        <f t="shared" si="43"/>
        <v>0</v>
      </c>
      <c r="M93" s="17">
        <f t="shared" si="43"/>
        <v>0</v>
      </c>
      <c r="N93" s="17">
        <f t="shared" si="43"/>
        <v>0</v>
      </c>
      <c r="O93" s="11"/>
      <c r="P93" s="8"/>
      <c r="Q93" s="8"/>
      <c r="R93" s="8"/>
      <c r="S93" s="9"/>
    </row>
    <row r="94" spans="1:19" s="5" customFormat="1">
      <c r="A94" s="62">
        <v>67</v>
      </c>
      <c r="B94" s="11" t="s">
        <v>13</v>
      </c>
      <c r="C94" s="17">
        <f t="shared" si="39"/>
        <v>0</v>
      </c>
      <c r="D94" s="17">
        <f t="shared" si="41"/>
        <v>0</v>
      </c>
      <c r="E94" s="17">
        <f t="shared" si="41"/>
        <v>0</v>
      </c>
      <c r="F94" s="17">
        <f t="shared" si="41"/>
        <v>0</v>
      </c>
      <c r="G94" s="17">
        <f t="shared" si="41"/>
        <v>0</v>
      </c>
      <c r="H94" s="17">
        <f t="shared" si="41"/>
        <v>0</v>
      </c>
      <c r="I94" s="17">
        <f>I98+I102+I106+I110+I114+I118+I122+I126+I130+I134+I138+I142+I146+I150+I154+I158+I162+I166+I170+I174+I178+I182+I186</f>
        <v>0</v>
      </c>
      <c r="J94" s="17">
        <f t="shared" ref="J94:N94" si="44">J98+J102+J106+J110+J114+J118+J122+J126+J130+J134+J138+J142+J146+J150+J154+J158+J162+J166+J170+J174+J178+J182+J186</f>
        <v>0</v>
      </c>
      <c r="K94" s="17">
        <f t="shared" si="44"/>
        <v>0</v>
      </c>
      <c r="L94" s="17">
        <f t="shared" si="44"/>
        <v>0</v>
      </c>
      <c r="M94" s="17">
        <f t="shared" si="44"/>
        <v>0</v>
      </c>
      <c r="N94" s="17">
        <f t="shared" si="44"/>
        <v>0</v>
      </c>
      <c r="O94" s="11"/>
      <c r="P94" s="8"/>
      <c r="Q94" s="8"/>
      <c r="R94" s="8"/>
      <c r="S94" s="9"/>
    </row>
    <row r="95" spans="1:19" s="5" customFormat="1">
      <c r="A95" s="62">
        <v>68</v>
      </c>
      <c r="B95" s="11" t="s">
        <v>14</v>
      </c>
      <c r="C95" s="18">
        <f t="shared" si="39"/>
        <v>42841.4</v>
      </c>
      <c r="D95" s="18">
        <f>D99+D103+D107+D111+D115+D119+D123+D127+D131+D135+D139+D143+D147+D151+D155+D159+D163+D167+D171+D187</f>
        <v>6091.6</v>
      </c>
      <c r="E95" s="18">
        <f>E99+E103+E107+E111+E115+E119+E123+E127+E131+E135+E139+E143+E147+E151+E155+E159+E163+E167+E171+E187</f>
        <v>7218.7</v>
      </c>
      <c r="F95" s="18">
        <f>F99+F103+F107+F111+F115+F119+F123+F127+F131+F135+F139+F143+F147+F151+F155+F159+F163+F167+F171+F187</f>
        <v>13531.1</v>
      </c>
      <c r="G95" s="18">
        <f>G99+G103+G107+G111+G115+G119+G123+G127+G131+G135+G139+G143+G147+G151+G155+G159+G163+G167+G171+G187</f>
        <v>2000</v>
      </c>
      <c r="H95" s="18">
        <f>H99+H103+H107+H111+H115+H119+H123+H127+H131+H135+H139+H143+H147+H151+H155+H159+H163+H167+H171+H187</f>
        <v>2000</v>
      </c>
      <c r="I95" s="18">
        <f>I99+I103+I107+I111+I115+I119+I123+I127+I131+I135+I139+I143+I147+I151+I155+I159+I163+I167+I171+I175+I179+I183+I187</f>
        <v>2000</v>
      </c>
      <c r="J95" s="18">
        <f t="shared" ref="J95:N95" si="45">J99+J103+J107+J111+J115+J119+J123+J127+J131+J135+J139+J143+J147+J151+J155+J159+J163+J167+J171+J175+J179+J183+J187</f>
        <v>2000</v>
      </c>
      <c r="K95" s="18">
        <f t="shared" si="45"/>
        <v>2000</v>
      </c>
      <c r="L95" s="18">
        <f t="shared" si="45"/>
        <v>2000</v>
      </c>
      <c r="M95" s="18">
        <f t="shared" si="45"/>
        <v>2000</v>
      </c>
      <c r="N95" s="18">
        <f t="shared" si="45"/>
        <v>2000</v>
      </c>
      <c r="O95" s="16"/>
      <c r="P95" s="9"/>
      <c r="Q95" s="9"/>
      <c r="R95" s="9"/>
      <c r="S95" s="9"/>
    </row>
    <row r="96" spans="1:19" s="5" customFormat="1" ht="60">
      <c r="A96" s="62">
        <v>69</v>
      </c>
      <c r="B96" s="11" t="s">
        <v>38</v>
      </c>
      <c r="C96" s="18">
        <f t="shared" si="39"/>
        <v>832.5</v>
      </c>
      <c r="D96" s="18">
        <f t="shared" ref="D96:N96" si="46">SUM(D97:D99)</f>
        <v>832.5</v>
      </c>
      <c r="E96" s="18">
        <f t="shared" si="46"/>
        <v>0</v>
      </c>
      <c r="F96" s="18">
        <f t="shared" si="46"/>
        <v>0</v>
      </c>
      <c r="G96" s="18">
        <f t="shared" si="46"/>
        <v>0</v>
      </c>
      <c r="H96" s="18">
        <f t="shared" si="46"/>
        <v>0</v>
      </c>
      <c r="I96" s="18">
        <f t="shared" si="46"/>
        <v>0</v>
      </c>
      <c r="J96" s="18">
        <f t="shared" si="46"/>
        <v>0</v>
      </c>
      <c r="K96" s="18">
        <f t="shared" si="46"/>
        <v>0</v>
      </c>
      <c r="L96" s="18">
        <f t="shared" si="46"/>
        <v>0</v>
      </c>
      <c r="M96" s="18">
        <f t="shared" si="46"/>
        <v>0</v>
      </c>
      <c r="N96" s="18">
        <f t="shared" si="46"/>
        <v>0</v>
      </c>
      <c r="O96" s="11" t="s">
        <v>104</v>
      </c>
      <c r="P96" s="9"/>
      <c r="Q96" s="9"/>
      <c r="R96" s="9"/>
      <c r="S96" s="9"/>
    </row>
    <row r="97" spans="1:19" s="5" customFormat="1">
      <c r="A97" s="62">
        <v>70</v>
      </c>
      <c r="B97" s="11" t="s">
        <v>12</v>
      </c>
      <c r="C97" s="18">
        <f t="shared" si="39"/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6"/>
      <c r="P97" s="9"/>
      <c r="Q97" s="9"/>
      <c r="R97" s="9"/>
      <c r="S97" s="9"/>
    </row>
    <row r="98" spans="1:19" s="5" customFormat="1">
      <c r="A98" s="62">
        <v>71</v>
      </c>
      <c r="B98" s="11" t="s">
        <v>13</v>
      </c>
      <c r="C98" s="18">
        <f t="shared" si="39"/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6"/>
      <c r="P98" s="9"/>
      <c r="Q98" s="9"/>
      <c r="R98" s="9"/>
      <c r="S98" s="9"/>
    </row>
    <row r="99" spans="1:19" s="5" customFormat="1">
      <c r="A99" s="62">
        <v>72</v>
      </c>
      <c r="B99" s="11" t="s">
        <v>14</v>
      </c>
      <c r="C99" s="18">
        <f t="shared" si="39"/>
        <v>832.5</v>
      </c>
      <c r="D99" s="18">
        <v>832.5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6"/>
      <c r="P99" s="9"/>
      <c r="Q99" s="9"/>
      <c r="R99" s="9"/>
      <c r="S99" s="9"/>
    </row>
    <row r="100" spans="1:19" s="5" customFormat="1" ht="61.5" customHeight="1">
      <c r="A100" s="62">
        <v>73</v>
      </c>
      <c r="B100" s="11" t="s">
        <v>39</v>
      </c>
      <c r="C100" s="18">
        <f t="shared" si="39"/>
        <v>22000</v>
      </c>
      <c r="D100" s="18">
        <f t="shared" ref="D100:N100" si="47">SUM(D101:D103)</f>
        <v>2000</v>
      </c>
      <c r="E100" s="18">
        <f t="shared" si="47"/>
        <v>2000</v>
      </c>
      <c r="F100" s="18">
        <f t="shared" si="47"/>
        <v>2000</v>
      </c>
      <c r="G100" s="18">
        <f t="shared" si="47"/>
        <v>2000</v>
      </c>
      <c r="H100" s="18">
        <f t="shared" si="47"/>
        <v>2000</v>
      </c>
      <c r="I100" s="18">
        <f t="shared" si="47"/>
        <v>2000</v>
      </c>
      <c r="J100" s="18">
        <f t="shared" si="47"/>
        <v>2000</v>
      </c>
      <c r="K100" s="18">
        <f t="shared" si="47"/>
        <v>2000</v>
      </c>
      <c r="L100" s="18">
        <f t="shared" si="47"/>
        <v>2000</v>
      </c>
      <c r="M100" s="18">
        <f t="shared" si="47"/>
        <v>2000</v>
      </c>
      <c r="N100" s="18">
        <f t="shared" si="47"/>
        <v>2000</v>
      </c>
      <c r="O100" s="19" t="s">
        <v>140</v>
      </c>
      <c r="P100" s="9"/>
      <c r="Q100" s="9"/>
      <c r="R100" s="9"/>
      <c r="S100" s="9"/>
    </row>
    <row r="101" spans="1:19" s="5" customFormat="1">
      <c r="A101" s="62">
        <v>74</v>
      </c>
      <c r="B101" s="11" t="s">
        <v>12</v>
      </c>
      <c r="C101" s="18">
        <f t="shared" si="39"/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6"/>
      <c r="P101" s="9"/>
      <c r="Q101" s="9"/>
      <c r="R101" s="9"/>
      <c r="S101" s="9"/>
    </row>
    <row r="102" spans="1:19" s="5" customFormat="1">
      <c r="A102" s="62">
        <v>75</v>
      </c>
      <c r="B102" s="11" t="s">
        <v>13</v>
      </c>
      <c r="C102" s="18">
        <f t="shared" si="39"/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6"/>
      <c r="P102" s="9"/>
      <c r="Q102" s="9"/>
      <c r="R102" s="9"/>
      <c r="S102" s="9"/>
    </row>
    <row r="103" spans="1:19" s="5" customFormat="1">
      <c r="A103" s="62">
        <v>76</v>
      </c>
      <c r="B103" s="11" t="s">
        <v>14</v>
      </c>
      <c r="C103" s="18">
        <f t="shared" si="39"/>
        <v>22000</v>
      </c>
      <c r="D103" s="18">
        <v>2000</v>
      </c>
      <c r="E103" s="18">
        <v>2000</v>
      </c>
      <c r="F103" s="18">
        <v>2000</v>
      </c>
      <c r="G103" s="18">
        <v>2000</v>
      </c>
      <c r="H103" s="18">
        <v>2000</v>
      </c>
      <c r="I103" s="18">
        <v>2000</v>
      </c>
      <c r="J103" s="18">
        <v>2000</v>
      </c>
      <c r="K103" s="18">
        <v>2000</v>
      </c>
      <c r="L103" s="18">
        <v>2000</v>
      </c>
      <c r="M103" s="18">
        <v>2000</v>
      </c>
      <c r="N103" s="18">
        <v>2000</v>
      </c>
      <c r="O103" s="16"/>
      <c r="P103" s="9"/>
      <c r="Q103" s="9"/>
      <c r="R103" s="9"/>
      <c r="S103" s="9"/>
    </row>
    <row r="104" spans="1:19" s="5" customFormat="1" ht="90">
      <c r="A104" s="62">
        <v>77</v>
      </c>
      <c r="B104" s="11" t="s">
        <v>80</v>
      </c>
      <c r="C104" s="18">
        <f t="shared" si="39"/>
        <v>2801.6</v>
      </c>
      <c r="D104" s="18">
        <f t="shared" ref="D104:N104" si="48">SUM(D105:D107)</f>
        <v>2500</v>
      </c>
      <c r="E104" s="18">
        <f t="shared" si="48"/>
        <v>257</v>
      </c>
      <c r="F104" s="18">
        <f t="shared" si="48"/>
        <v>44.6</v>
      </c>
      <c r="G104" s="18">
        <f t="shared" si="48"/>
        <v>0</v>
      </c>
      <c r="H104" s="18">
        <f t="shared" si="48"/>
        <v>0</v>
      </c>
      <c r="I104" s="18">
        <f t="shared" si="48"/>
        <v>0</v>
      </c>
      <c r="J104" s="18">
        <f t="shared" si="48"/>
        <v>0</v>
      </c>
      <c r="K104" s="18">
        <f t="shared" si="48"/>
        <v>0</v>
      </c>
      <c r="L104" s="18">
        <f t="shared" si="48"/>
        <v>0</v>
      </c>
      <c r="M104" s="18">
        <f t="shared" si="48"/>
        <v>0</v>
      </c>
      <c r="N104" s="18">
        <f t="shared" si="48"/>
        <v>0</v>
      </c>
      <c r="O104" s="19" t="s">
        <v>105</v>
      </c>
      <c r="P104" s="9"/>
      <c r="Q104" s="9"/>
      <c r="R104" s="9"/>
      <c r="S104" s="9"/>
    </row>
    <row r="105" spans="1:19" s="5" customFormat="1">
      <c r="A105" s="62">
        <v>78</v>
      </c>
      <c r="B105" s="11" t="s">
        <v>12</v>
      </c>
      <c r="C105" s="18">
        <f t="shared" si="39"/>
        <v>2801.6</v>
      </c>
      <c r="D105" s="18">
        <v>2500</v>
      </c>
      <c r="E105" s="18">
        <v>257</v>
      </c>
      <c r="F105" s="18">
        <v>44.6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6"/>
      <c r="P105" s="9"/>
      <c r="Q105" s="9"/>
      <c r="R105" s="9"/>
      <c r="S105" s="9"/>
    </row>
    <row r="106" spans="1:19" s="5" customFormat="1">
      <c r="A106" s="62">
        <v>79</v>
      </c>
      <c r="B106" s="11" t="s">
        <v>13</v>
      </c>
      <c r="C106" s="18">
        <f t="shared" si="39"/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6"/>
      <c r="P106" s="9"/>
      <c r="Q106" s="9"/>
      <c r="R106" s="9"/>
      <c r="S106" s="9"/>
    </row>
    <row r="107" spans="1:19" s="5" customFormat="1">
      <c r="A107" s="62">
        <v>80</v>
      </c>
      <c r="B107" s="11" t="s">
        <v>14</v>
      </c>
      <c r="C107" s="18">
        <f t="shared" si="39"/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6"/>
      <c r="P107" s="9"/>
      <c r="Q107" s="9"/>
      <c r="R107" s="9"/>
      <c r="S107" s="9"/>
    </row>
    <row r="108" spans="1:19" s="5" customFormat="1" ht="105">
      <c r="A108" s="62" t="s">
        <v>153</v>
      </c>
      <c r="B108" s="11" t="s">
        <v>97</v>
      </c>
      <c r="C108" s="18">
        <f t="shared" si="39"/>
        <v>289</v>
      </c>
      <c r="D108" s="18">
        <f t="shared" ref="D108:N108" si="49">SUM(D109:D111)</f>
        <v>0</v>
      </c>
      <c r="E108" s="18">
        <f t="shared" si="49"/>
        <v>0</v>
      </c>
      <c r="F108" s="18">
        <f t="shared" si="49"/>
        <v>0</v>
      </c>
      <c r="G108" s="18">
        <f t="shared" si="49"/>
        <v>0</v>
      </c>
      <c r="H108" s="18">
        <f t="shared" si="49"/>
        <v>0</v>
      </c>
      <c r="I108" s="18">
        <f t="shared" si="49"/>
        <v>289</v>
      </c>
      <c r="J108" s="18">
        <f t="shared" si="49"/>
        <v>0</v>
      </c>
      <c r="K108" s="18">
        <f t="shared" si="49"/>
        <v>0</v>
      </c>
      <c r="L108" s="18">
        <f t="shared" si="49"/>
        <v>0</v>
      </c>
      <c r="M108" s="18">
        <f t="shared" si="49"/>
        <v>0</v>
      </c>
      <c r="N108" s="18">
        <f t="shared" si="49"/>
        <v>0</v>
      </c>
      <c r="O108" s="19" t="s">
        <v>106</v>
      </c>
      <c r="P108" s="9"/>
      <c r="Q108" s="9"/>
      <c r="R108" s="9"/>
      <c r="S108" s="9"/>
    </row>
    <row r="109" spans="1:19" s="5" customFormat="1">
      <c r="A109" s="62" t="s">
        <v>154</v>
      </c>
      <c r="B109" s="11" t="s">
        <v>12</v>
      </c>
      <c r="C109" s="18">
        <f t="shared" si="39"/>
        <v>289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289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6"/>
      <c r="P109" s="9"/>
      <c r="Q109" s="9"/>
      <c r="R109" s="9"/>
      <c r="S109" s="9"/>
    </row>
    <row r="110" spans="1:19" s="5" customFormat="1">
      <c r="A110" s="62" t="s">
        <v>155</v>
      </c>
      <c r="B110" s="11" t="s">
        <v>13</v>
      </c>
      <c r="C110" s="18">
        <f t="shared" si="39"/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6"/>
      <c r="P110" s="9"/>
      <c r="Q110" s="9"/>
      <c r="R110" s="9"/>
      <c r="S110" s="9"/>
    </row>
    <row r="111" spans="1:19" s="5" customFormat="1">
      <c r="A111" s="62" t="s">
        <v>156</v>
      </c>
      <c r="B111" s="11" t="s">
        <v>14</v>
      </c>
      <c r="C111" s="18">
        <f t="shared" si="39"/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6"/>
      <c r="P111" s="9"/>
      <c r="Q111" s="9"/>
      <c r="R111" s="9"/>
      <c r="S111" s="9"/>
    </row>
    <row r="112" spans="1:19" s="5" customFormat="1" ht="60">
      <c r="A112" s="62">
        <v>81</v>
      </c>
      <c r="B112" s="11" t="s">
        <v>40</v>
      </c>
      <c r="C112" s="17">
        <f t="shared" si="39"/>
        <v>1750</v>
      </c>
      <c r="D112" s="17">
        <f t="shared" ref="D112:N112" si="50">SUM(D113:D115)</f>
        <v>1750</v>
      </c>
      <c r="E112" s="17">
        <f t="shared" si="50"/>
        <v>0</v>
      </c>
      <c r="F112" s="17">
        <f t="shared" si="50"/>
        <v>0</v>
      </c>
      <c r="G112" s="17">
        <f t="shared" si="50"/>
        <v>0</v>
      </c>
      <c r="H112" s="17">
        <f t="shared" si="50"/>
        <v>0</v>
      </c>
      <c r="I112" s="17">
        <f t="shared" si="50"/>
        <v>0</v>
      </c>
      <c r="J112" s="17">
        <f t="shared" si="50"/>
        <v>0</v>
      </c>
      <c r="K112" s="17">
        <f t="shared" si="50"/>
        <v>0</v>
      </c>
      <c r="L112" s="17">
        <f t="shared" si="50"/>
        <v>0</v>
      </c>
      <c r="M112" s="17">
        <f t="shared" si="50"/>
        <v>0</v>
      </c>
      <c r="N112" s="17">
        <f t="shared" si="50"/>
        <v>0</v>
      </c>
      <c r="O112" s="19" t="s">
        <v>139</v>
      </c>
      <c r="P112" s="9"/>
      <c r="Q112" s="9"/>
      <c r="R112" s="9"/>
      <c r="S112" s="9"/>
    </row>
    <row r="113" spans="1:19" s="5" customFormat="1">
      <c r="A113" s="62">
        <v>82</v>
      </c>
      <c r="B113" s="11" t="s">
        <v>12</v>
      </c>
      <c r="C113" s="17">
        <f t="shared" si="39"/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6"/>
      <c r="P113" s="9"/>
      <c r="Q113" s="9"/>
      <c r="R113" s="9"/>
      <c r="S113" s="9"/>
    </row>
    <row r="114" spans="1:19" s="5" customFormat="1">
      <c r="A114" s="62">
        <v>83</v>
      </c>
      <c r="B114" s="11" t="s">
        <v>13</v>
      </c>
      <c r="C114" s="17">
        <f t="shared" si="39"/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6"/>
      <c r="P114" s="9"/>
      <c r="Q114" s="9"/>
      <c r="R114" s="9"/>
      <c r="S114" s="9"/>
    </row>
    <row r="115" spans="1:19" s="5" customFormat="1">
      <c r="A115" s="62">
        <v>84</v>
      </c>
      <c r="B115" s="11" t="s">
        <v>14</v>
      </c>
      <c r="C115" s="17">
        <f t="shared" si="39"/>
        <v>1750</v>
      </c>
      <c r="D115" s="17">
        <v>1750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6"/>
      <c r="P115" s="9"/>
      <c r="Q115" s="9"/>
      <c r="R115" s="9"/>
      <c r="S115" s="9"/>
    </row>
    <row r="116" spans="1:19" s="5" customFormat="1" ht="90">
      <c r="A116" s="62">
        <v>85</v>
      </c>
      <c r="B116" s="11" t="s">
        <v>81</v>
      </c>
      <c r="C116" s="17">
        <f t="shared" si="39"/>
        <v>3418.4</v>
      </c>
      <c r="D116" s="17">
        <f t="shared" ref="D116:N116" si="51">SUM(D117:D119)</f>
        <v>0</v>
      </c>
      <c r="E116" s="17">
        <f t="shared" si="51"/>
        <v>0</v>
      </c>
      <c r="F116" s="17">
        <f t="shared" si="51"/>
        <v>1633.5</v>
      </c>
      <c r="G116" s="17">
        <f t="shared" si="51"/>
        <v>1784.9</v>
      </c>
      <c r="H116" s="17">
        <f t="shared" si="51"/>
        <v>0</v>
      </c>
      <c r="I116" s="17">
        <f t="shared" si="51"/>
        <v>0</v>
      </c>
      <c r="J116" s="17">
        <f t="shared" si="51"/>
        <v>0</v>
      </c>
      <c r="K116" s="17">
        <f t="shared" si="51"/>
        <v>0</v>
      </c>
      <c r="L116" s="17">
        <f t="shared" si="51"/>
        <v>0</v>
      </c>
      <c r="M116" s="17">
        <f t="shared" si="51"/>
        <v>0</v>
      </c>
      <c r="N116" s="17">
        <f t="shared" si="51"/>
        <v>0</v>
      </c>
      <c r="O116" s="11" t="s">
        <v>138</v>
      </c>
      <c r="P116" s="9"/>
      <c r="Q116" s="9"/>
      <c r="R116" s="9"/>
      <c r="S116" s="9"/>
    </row>
    <row r="117" spans="1:19" s="5" customFormat="1">
      <c r="A117" s="62">
        <v>86</v>
      </c>
      <c r="B117" s="11" t="s">
        <v>12</v>
      </c>
      <c r="C117" s="17">
        <f t="shared" si="39"/>
        <v>3418.4</v>
      </c>
      <c r="D117" s="17">
        <v>0</v>
      </c>
      <c r="E117" s="17">
        <v>0</v>
      </c>
      <c r="F117" s="17">
        <v>1633.5</v>
      </c>
      <c r="G117" s="17">
        <v>1784.9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6"/>
      <c r="P117" s="9"/>
      <c r="Q117" s="9"/>
      <c r="R117" s="9"/>
      <c r="S117" s="9"/>
    </row>
    <row r="118" spans="1:19" s="5" customFormat="1">
      <c r="A118" s="62">
        <v>87</v>
      </c>
      <c r="B118" s="11" t="s">
        <v>13</v>
      </c>
      <c r="C118" s="17">
        <f t="shared" si="39"/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6"/>
      <c r="P118" s="9"/>
      <c r="Q118" s="9"/>
      <c r="R118" s="9"/>
      <c r="S118" s="9"/>
    </row>
    <row r="119" spans="1:19" s="5" customFormat="1">
      <c r="A119" s="62">
        <v>88</v>
      </c>
      <c r="B119" s="11" t="s">
        <v>14</v>
      </c>
      <c r="C119" s="17">
        <f t="shared" si="39"/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9"/>
      <c r="Q119" s="9"/>
      <c r="R119" s="9"/>
      <c r="S119" s="9"/>
    </row>
    <row r="120" spans="1:19" s="5" customFormat="1" ht="75">
      <c r="A120" s="62">
        <v>89</v>
      </c>
      <c r="B120" s="11" t="s">
        <v>41</v>
      </c>
      <c r="C120" s="17">
        <f t="shared" si="39"/>
        <v>0</v>
      </c>
      <c r="D120" s="17">
        <f t="shared" ref="D120:N120" si="52">SUM(D121:D123)</f>
        <v>0</v>
      </c>
      <c r="E120" s="17">
        <f t="shared" si="52"/>
        <v>0</v>
      </c>
      <c r="F120" s="17">
        <f t="shared" si="52"/>
        <v>0</v>
      </c>
      <c r="G120" s="17">
        <f t="shared" si="52"/>
        <v>0</v>
      </c>
      <c r="H120" s="17">
        <f t="shared" si="52"/>
        <v>0</v>
      </c>
      <c r="I120" s="17">
        <f t="shared" si="52"/>
        <v>0</v>
      </c>
      <c r="J120" s="17">
        <f t="shared" si="52"/>
        <v>0</v>
      </c>
      <c r="K120" s="17">
        <f t="shared" si="52"/>
        <v>0</v>
      </c>
      <c r="L120" s="17">
        <f t="shared" si="52"/>
        <v>0</v>
      </c>
      <c r="M120" s="17">
        <f t="shared" si="52"/>
        <v>0</v>
      </c>
      <c r="N120" s="17">
        <f t="shared" si="52"/>
        <v>0</v>
      </c>
      <c r="O120" s="11" t="s">
        <v>137</v>
      </c>
      <c r="P120" s="9"/>
      <c r="Q120" s="9"/>
      <c r="R120" s="9"/>
      <c r="S120" s="9"/>
    </row>
    <row r="121" spans="1:19" s="5" customFormat="1">
      <c r="A121" s="62">
        <v>90</v>
      </c>
      <c r="B121" s="11" t="s">
        <v>12</v>
      </c>
      <c r="C121" s="17">
        <f t="shared" si="39"/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6"/>
      <c r="P121" s="9"/>
      <c r="Q121" s="9"/>
      <c r="R121" s="9"/>
      <c r="S121" s="9"/>
    </row>
    <row r="122" spans="1:19" s="5" customFormat="1">
      <c r="A122" s="62">
        <v>91</v>
      </c>
      <c r="B122" s="11" t="s">
        <v>13</v>
      </c>
      <c r="C122" s="17">
        <f t="shared" si="39"/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9"/>
      <c r="Q122" s="9"/>
      <c r="R122" s="9"/>
      <c r="S122" s="9"/>
    </row>
    <row r="123" spans="1:19" s="5" customFormat="1">
      <c r="A123" s="62">
        <v>92</v>
      </c>
      <c r="B123" s="11" t="s">
        <v>14</v>
      </c>
      <c r="C123" s="17">
        <f t="shared" si="39"/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6"/>
      <c r="P123" s="9"/>
      <c r="Q123" s="9"/>
      <c r="R123" s="9"/>
      <c r="S123" s="9"/>
    </row>
    <row r="124" spans="1:19" s="3" customFormat="1" ht="90.75" customHeight="1">
      <c r="A124" s="62">
        <v>93</v>
      </c>
      <c r="B124" s="11" t="s">
        <v>48</v>
      </c>
      <c r="C124" s="18">
        <f t="shared" si="39"/>
        <v>2690</v>
      </c>
      <c r="D124" s="18">
        <f t="shared" ref="D124:N124" si="53">SUM(D125:D127)</f>
        <v>2500</v>
      </c>
      <c r="E124" s="18">
        <v>190</v>
      </c>
      <c r="F124" s="18">
        <f t="shared" si="53"/>
        <v>0</v>
      </c>
      <c r="G124" s="18">
        <f>SUM(G125:G127)</f>
        <v>0</v>
      </c>
      <c r="H124" s="18">
        <f t="shared" si="53"/>
        <v>0</v>
      </c>
      <c r="I124" s="18">
        <f t="shared" si="53"/>
        <v>0</v>
      </c>
      <c r="J124" s="18">
        <f t="shared" si="53"/>
        <v>0</v>
      </c>
      <c r="K124" s="18">
        <f t="shared" si="53"/>
        <v>0</v>
      </c>
      <c r="L124" s="18">
        <f t="shared" si="53"/>
        <v>0</v>
      </c>
      <c r="M124" s="18">
        <f t="shared" si="53"/>
        <v>0</v>
      </c>
      <c r="N124" s="18">
        <f t="shared" si="53"/>
        <v>0</v>
      </c>
      <c r="O124" s="19" t="s">
        <v>107</v>
      </c>
      <c r="P124" s="9"/>
      <c r="Q124" s="9"/>
      <c r="R124" s="9"/>
      <c r="S124" s="9"/>
    </row>
    <row r="125" spans="1:19" s="3" customFormat="1">
      <c r="A125" s="62">
        <v>94</v>
      </c>
      <c r="B125" s="11" t="s">
        <v>12</v>
      </c>
      <c r="C125" s="18">
        <f t="shared" si="39"/>
        <v>2690</v>
      </c>
      <c r="D125" s="18">
        <v>2500</v>
      </c>
      <c r="E125" s="18">
        <v>190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6"/>
      <c r="P125" s="9"/>
      <c r="Q125" s="9"/>
      <c r="R125" s="9"/>
      <c r="S125" s="9"/>
    </row>
    <row r="126" spans="1:19" s="3" customFormat="1">
      <c r="A126" s="62">
        <v>95</v>
      </c>
      <c r="B126" s="11" t="s">
        <v>13</v>
      </c>
      <c r="C126" s="18">
        <f t="shared" si="39"/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6"/>
      <c r="P126" s="9"/>
      <c r="Q126" s="9"/>
      <c r="R126" s="9"/>
      <c r="S126" s="9"/>
    </row>
    <row r="127" spans="1:19" s="3" customFormat="1">
      <c r="A127" s="62">
        <v>96</v>
      </c>
      <c r="B127" s="11" t="s">
        <v>14</v>
      </c>
      <c r="C127" s="18">
        <f>SUM(D127:N127)</f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6"/>
      <c r="P127" s="9"/>
      <c r="Q127" s="9"/>
      <c r="R127" s="9"/>
      <c r="S127" s="9"/>
    </row>
    <row r="128" spans="1:19" s="3" customFormat="1" ht="61.5" customHeight="1">
      <c r="A128" s="62">
        <v>97</v>
      </c>
      <c r="B128" s="11" t="s">
        <v>191</v>
      </c>
      <c r="C128" s="18">
        <f t="shared" ref="C128:C204" si="54">SUM(D128:N128)</f>
        <v>7802.1999999999989</v>
      </c>
      <c r="D128" s="18">
        <f t="shared" ref="D128:N128" si="55">SUM(D129:D131)</f>
        <v>2209.1</v>
      </c>
      <c r="E128" s="18">
        <f t="shared" si="55"/>
        <v>5593.0999999999995</v>
      </c>
      <c r="F128" s="18">
        <f t="shared" si="55"/>
        <v>0</v>
      </c>
      <c r="G128" s="18">
        <f t="shared" si="55"/>
        <v>0</v>
      </c>
      <c r="H128" s="18">
        <f t="shared" si="55"/>
        <v>0</v>
      </c>
      <c r="I128" s="18">
        <f t="shared" si="55"/>
        <v>0</v>
      </c>
      <c r="J128" s="18">
        <f t="shared" si="55"/>
        <v>0</v>
      </c>
      <c r="K128" s="18">
        <f t="shared" si="55"/>
        <v>0</v>
      </c>
      <c r="L128" s="18">
        <f t="shared" si="55"/>
        <v>0</v>
      </c>
      <c r="M128" s="18">
        <f t="shared" si="55"/>
        <v>0</v>
      </c>
      <c r="N128" s="18">
        <f t="shared" si="55"/>
        <v>0</v>
      </c>
      <c r="O128" s="19" t="s">
        <v>136</v>
      </c>
      <c r="P128" s="9"/>
      <c r="Q128" s="9"/>
      <c r="R128" s="9"/>
      <c r="S128" s="9"/>
    </row>
    <row r="129" spans="1:19" s="3" customFormat="1">
      <c r="A129" s="62">
        <v>98</v>
      </c>
      <c r="B129" s="11" t="s">
        <v>12</v>
      </c>
      <c r="C129" s="18">
        <f t="shared" si="54"/>
        <v>1074.4000000000001</v>
      </c>
      <c r="D129" s="18">
        <v>700</v>
      </c>
      <c r="E129" s="18">
        <v>374.4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6"/>
      <c r="P129" s="9" t="s">
        <v>90</v>
      </c>
      <c r="Q129" s="9"/>
      <c r="R129" s="9"/>
      <c r="S129" s="9"/>
    </row>
    <row r="130" spans="1:19" s="3" customFormat="1">
      <c r="A130" s="62">
        <v>99</v>
      </c>
      <c r="B130" s="11" t="s">
        <v>13</v>
      </c>
      <c r="C130" s="18">
        <f t="shared" si="54"/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6"/>
      <c r="P130" s="9"/>
      <c r="Q130" s="9"/>
      <c r="R130" s="9"/>
      <c r="S130" s="9"/>
    </row>
    <row r="131" spans="1:19" s="3" customFormat="1">
      <c r="A131" s="62">
        <v>100</v>
      </c>
      <c r="B131" s="11" t="s">
        <v>14</v>
      </c>
      <c r="C131" s="18">
        <f t="shared" si="54"/>
        <v>6727.7999999999993</v>
      </c>
      <c r="D131" s="18">
        <v>1509.1</v>
      </c>
      <c r="E131" s="18">
        <v>5218.7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6"/>
      <c r="P131" s="9"/>
      <c r="Q131" s="9"/>
      <c r="R131" s="9"/>
      <c r="S131" s="9"/>
    </row>
    <row r="132" spans="1:19" s="3" customFormat="1" ht="60">
      <c r="A132" s="62">
        <v>101</v>
      </c>
      <c r="B132" s="11" t="s">
        <v>42</v>
      </c>
      <c r="C132" s="18">
        <f t="shared" si="54"/>
        <v>0</v>
      </c>
      <c r="D132" s="18">
        <f t="shared" ref="D132:N132" si="56">SUM(D133:D135)</f>
        <v>0</v>
      </c>
      <c r="E132" s="18">
        <f t="shared" si="56"/>
        <v>0</v>
      </c>
      <c r="F132" s="18">
        <f t="shared" si="56"/>
        <v>0</v>
      </c>
      <c r="G132" s="18">
        <f t="shared" si="56"/>
        <v>0</v>
      </c>
      <c r="H132" s="18">
        <f t="shared" si="56"/>
        <v>0</v>
      </c>
      <c r="I132" s="18">
        <f t="shared" si="56"/>
        <v>0</v>
      </c>
      <c r="J132" s="18">
        <f t="shared" si="56"/>
        <v>0</v>
      </c>
      <c r="K132" s="18">
        <f t="shared" si="56"/>
        <v>0</v>
      </c>
      <c r="L132" s="18">
        <f t="shared" si="56"/>
        <v>0</v>
      </c>
      <c r="M132" s="18">
        <f t="shared" si="56"/>
        <v>0</v>
      </c>
      <c r="N132" s="18">
        <f t="shared" si="56"/>
        <v>0</v>
      </c>
      <c r="O132" s="19" t="s">
        <v>135</v>
      </c>
      <c r="P132" s="9"/>
      <c r="Q132" s="9"/>
      <c r="R132" s="9"/>
      <c r="S132" s="9"/>
    </row>
    <row r="133" spans="1:19" s="3" customFormat="1">
      <c r="A133" s="62">
        <v>102</v>
      </c>
      <c r="B133" s="11" t="s">
        <v>12</v>
      </c>
      <c r="C133" s="18">
        <f t="shared" si="54"/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6"/>
      <c r="P133" s="9"/>
      <c r="Q133" s="9"/>
      <c r="R133" s="9"/>
      <c r="S133" s="9"/>
    </row>
    <row r="134" spans="1:19" s="3" customFormat="1">
      <c r="A134" s="62">
        <v>103</v>
      </c>
      <c r="B134" s="11" t="s">
        <v>13</v>
      </c>
      <c r="C134" s="18">
        <f t="shared" si="54"/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6"/>
      <c r="P134" s="9"/>
      <c r="Q134" s="9"/>
      <c r="R134" s="9"/>
      <c r="S134" s="9"/>
    </row>
    <row r="135" spans="1:19" s="3" customFormat="1">
      <c r="A135" s="62">
        <v>104</v>
      </c>
      <c r="B135" s="11" t="s">
        <v>14</v>
      </c>
      <c r="C135" s="18">
        <f t="shared" si="54"/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6"/>
      <c r="P135" s="9"/>
      <c r="Q135" s="9"/>
      <c r="R135" s="9"/>
      <c r="S135" s="9"/>
    </row>
    <row r="136" spans="1:19" s="3" customFormat="1" ht="90">
      <c r="A136" s="62">
        <v>105</v>
      </c>
      <c r="B136" s="11" t="s">
        <v>43</v>
      </c>
      <c r="C136" s="18">
        <f t="shared" si="54"/>
        <v>0</v>
      </c>
      <c r="D136" s="18">
        <f t="shared" ref="D136:N136" si="57">SUM(D137:D139)</f>
        <v>0</v>
      </c>
      <c r="E136" s="18">
        <f t="shared" si="57"/>
        <v>0</v>
      </c>
      <c r="F136" s="18">
        <f t="shared" si="57"/>
        <v>0</v>
      </c>
      <c r="G136" s="18">
        <f t="shared" si="57"/>
        <v>0</v>
      </c>
      <c r="H136" s="18">
        <f t="shared" si="57"/>
        <v>0</v>
      </c>
      <c r="I136" s="18">
        <f t="shared" si="57"/>
        <v>0</v>
      </c>
      <c r="J136" s="18">
        <f t="shared" si="57"/>
        <v>0</v>
      </c>
      <c r="K136" s="18">
        <f t="shared" si="57"/>
        <v>0</v>
      </c>
      <c r="L136" s="18">
        <f t="shared" si="57"/>
        <v>0</v>
      </c>
      <c r="M136" s="18">
        <f t="shared" si="57"/>
        <v>0</v>
      </c>
      <c r="N136" s="18">
        <f t="shared" si="57"/>
        <v>0</v>
      </c>
      <c r="O136" s="11" t="s">
        <v>108</v>
      </c>
      <c r="P136" s="9"/>
      <c r="Q136" s="9"/>
      <c r="R136" s="9"/>
      <c r="S136" s="9"/>
    </row>
    <row r="137" spans="1:19" s="3" customFormat="1">
      <c r="A137" s="62">
        <v>106</v>
      </c>
      <c r="B137" s="11" t="s">
        <v>12</v>
      </c>
      <c r="C137" s="18">
        <f t="shared" si="54"/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6"/>
      <c r="P137" s="9"/>
      <c r="Q137" s="9"/>
      <c r="R137" s="9"/>
      <c r="S137" s="9"/>
    </row>
    <row r="138" spans="1:19" s="3" customFormat="1">
      <c r="A138" s="62">
        <v>107</v>
      </c>
      <c r="B138" s="11" t="s">
        <v>13</v>
      </c>
      <c r="C138" s="18">
        <f t="shared" si="54"/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6"/>
      <c r="P138" s="9"/>
      <c r="Q138" s="9"/>
      <c r="R138" s="9"/>
      <c r="S138" s="9"/>
    </row>
    <row r="139" spans="1:19" s="3" customFormat="1">
      <c r="A139" s="62">
        <v>108</v>
      </c>
      <c r="B139" s="11" t="s">
        <v>14</v>
      </c>
      <c r="C139" s="18">
        <f t="shared" si="54"/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6"/>
      <c r="P139" s="9"/>
      <c r="Q139" s="9"/>
      <c r="R139" s="9"/>
      <c r="S139" s="9"/>
    </row>
    <row r="140" spans="1:19" s="3" customFormat="1" ht="75">
      <c r="A140" s="62">
        <v>109</v>
      </c>
      <c r="B140" s="11" t="s">
        <v>44</v>
      </c>
      <c r="C140" s="18">
        <f t="shared" si="54"/>
        <v>11531.1</v>
      </c>
      <c r="D140" s="18">
        <f t="shared" ref="D140:N140" si="58">SUM(D141:D143)</f>
        <v>0</v>
      </c>
      <c r="E140" s="18">
        <f t="shared" si="58"/>
        <v>0</v>
      </c>
      <c r="F140" s="18">
        <f t="shared" si="58"/>
        <v>11531.1</v>
      </c>
      <c r="G140" s="18">
        <f t="shared" si="58"/>
        <v>0</v>
      </c>
      <c r="H140" s="18">
        <f t="shared" si="58"/>
        <v>0</v>
      </c>
      <c r="I140" s="18">
        <f t="shared" si="58"/>
        <v>0</v>
      </c>
      <c r="J140" s="18">
        <f t="shared" si="58"/>
        <v>0</v>
      </c>
      <c r="K140" s="18">
        <f t="shared" si="58"/>
        <v>0</v>
      </c>
      <c r="L140" s="18">
        <f t="shared" si="58"/>
        <v>0</v>
      </c>
      <c r="M140" s="18">
        <f t="shared" si="58"/>
        <v>0</v>
      </c>
      <c r="N140" s="18">
        <f t="shared" si="58"/>
        <v>0</v>
      </c>
      <c r="O140" s="11" t="s">
        <v>109</v>
      </c>
      <c r="P140" s="9"/>
      <c r="Q140" s="9"/>
      <c r="R140" s="9"/>
      <c r="S140" s="9"/>
    </row>
    <row r="141" spans="1:19" s="3" customFormat="1">
      <c r="A141" s="62">
        <v>110</v>
      </c>
      <c r="B141" s="11" t="s">
        <v>12</v>
      </c>
      <c r="C141" s="18">
        <f t="shared" si="54"/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6"/>
      <c r="P141" s="9"/>
      <c r="Q141" s="9"/>
      <c r="R141" s="9"/>
      <c r="S141" s="9"/>
    </row>
    <row r="142" spans="1:19" s="3" customFormat="1">
      <c r="A142" s="62">
        <v>111</v>
      </c>
      <c r="B142" s="11" t="s">
        <v>13</v>
      </c>
      <c r="C142" s="18">
        <f t="shared" si="54"/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6"/>
      <c r="P142" s="9"/>
      <c r="Q142" s="9"/>
      <c r="R142" s="9"/>
      <c r="S142" s="9"/>
    </row>
    <row r="143" spans="1:19" s="3" customFormat="1">
      <c r="A143" s="62">
        <v>112</v>
      </c>
      <c r="B143" s="11" t="s">
        <v>14</v>
      </c>
      <c r="C143" s="18">
        <f t="shared" si="54"/>
        <v>11531.1</v>
      </c>
      <c r="D143" s="18">
        <v>0</v>
      </c>
      <c r="E143" s="18">
        <v>0</v>
      </c>
      <c r="F143" s="18">
        <v>11531.1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6"/>
      <c r="P143" s="9"/>
      <c r="Q143" s="9"/>
      <c r="R143" s="9"/>
      <c r="S143" s="9"/>
    </row>
    <row r="144" spans="1:19" s="3" customFormat="1" ht="90">
      <c r="A144" s="62">
        <v>113</v>
      </c>
      <c r="B144" s="11" t="s">
        <v>49</v>
      </c>
      <c r="C144" s="18">
        <f t="shared" si="54"/>
        <v>0</v>
      </c>
      <c r="D144" s="18">
        <f t="shared" ref="D144:N144" si="59">SUM(D145:D147)</f>
        <v>0</v>
      </c>
      <c r="E144" s="18">
        <f t="shared" si="59"/>
        <v>0</v>
      </c>
      <c r="F144" s="18">
        <f t="shared" si="59"/>
        <v>0</v>
      </c>
      <c r="G144" s="18">
        <f t="shared" si="59"/>
        <v>0</v>
      </c>
      <c r="H144" s="18">
        <f t="shared" si="59"/>
        <v>0</v>
      </c>
      <c r="I144" s="18">
        <f t="shared" si="59"/>
        <v>0</v>
      </c>
      <c r="J144" s="18">
        <f t="shared" si="59"/>
        <v>0</v>
      </c>
      <c r="K144" s="18">
        <f t="shared" si="59"/>
        <v>0</v>
      </c>
      <c r="L144" s="18">
        <f t="shared" si="59"/>
        <v>0</v>
      </c>
      <c r="M144" s="18">
        <f t="shared" si="59"/>
        <v>0</v>
      </c>
      <c r="N144" s="18">
        <f t="shared" si="59"/>
        <v>0</v>
      </c>
      <c r="O144" s="16"/>
      <c r="P144" s="9"/>
      <c r="Q144" s="9"/>
      <c r="R144" s="9"/>
      <c r="S144" s="9"/>
    </row>
    <row r="145" spans="1:19" s="3" customFormat="1">
      <c r="A145" s="62">
        <v>114</v>
      </c>
      <c r="B145" s="11" t="s">
        <v>12</v>
      </c>
      <c r="C145" s="18">
        <f t="shared" si="54"/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6"/>
      <c r="P145" s="9"/>
      <c r="Q145" s="9"/>
      <c r="R145" s="9"/>
      <c r="S145" s="9"/>
    </row>
    <row r="146" spans="1:19" s="3" customFormat="1">
      <c r="A146" s="62">
        <v>115</v>
      </c>
      <c r="B146" s="11" t="s">
        <v>13</v>
      </c>
      <c r="C146" s="18">
        <f t="shared" si="54"/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6"/>
      <c r="P146" s="9"/>
      <c r="Q146" s="9"/>
      <c r="R146" s="9"/>
      <c r="S146" s="9"/>
    </row>
    <row r="147" spans="1:19" s="3" customFormat="1">
      <c r="A147" s="62">
        <v>116</v>
      </c>
      <c r="B147" s="11" t="s">
        <v>14</v>
      </c>
      <c r="C147" s="18">
        <f t="shared" si="54"/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6"/>
      <c r="P147" s="9"/>
      <c r="Q147" s="9"/>
      <c r="R147" s="9"/>
      <c r="S147" s="9"/>
    </row>
    <row r="148" spans="1:19" s="3" customFormat="1" ht="59.25" customHeight="1">
      <c r="A148" s="62">
        <v>117</v>
      </c>
      <c r="B148" s="11" t="s">
        <v>100</v>
      </c>
      <c r="C148" s="18">
        <f t="shared" si="54"/>
        <v>0</v>
      </c>
      <c r="D148" s="18">
        <f t="shared" ref="D148:N148" si="60">SUM(D149:D151)</f>
        <v>0</v>
      </c>
      <c r="E148" s="18">
        <f t="shared" si="60"/>
        <v>0</v>
      </c>
      <c r="F148" s="18">
        <f t="shared" si="60"/>
        <v>0</v>
      </c>
      <c r="G148" s="18">
        <f t="shared" si="60"/>
        <v>0</v>
      </c>
      <c r="H148" s="18">
        <f t="shared" si="60"/>
        <v>0</v>
      </c>
      <c r="I148" s="18">
        <f t="shared" si="60"/>
        <v>0</v>
      </c>
      <c r="J148" s="18">
        <f t="shared" si="60"/>
        <v>0</v>
      </c>
      <c r="K148" s="18">
        <f t="shared" si="60"/>
        <v>0</v>
      </c>
      <c r="L148" s="18">
        <f t="shared" si="60"/>
        <v>0</v>
      </c>
      <c r="M148" s="18">
        <f t="shared" si="60"/>
        <v>0</v>
      </c>
      <c r="N148" s="18">
        <f t="shared" si="60"/>
        <v>0</v>
      </c>
      <c r="O148" s="11" t="s">
        <v>121</v>
      </c>
      <c r="P148" s="9"/>
      <c r="Q148" s="9"/>
      <c r="R148" s="9"/>
      <c r="S148" s="9"/>
    </row>
    <row r="149" spans="1:19" s="3" customFormat="1">
      <c r="A149" s="62">
        <v>118</v>
      </c>
      <c r="B149" s="11" t="s">
        <v>12</v>
      </c>
      <c r="C149" s="18">
        <f t="shared" si="54"/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6"/>
      <c r="P149" s="9"/>
      <c r="Q149" s="9"/>
      <c r="R149" s="9"/>
      <c r="S149" s="9"/>
    </row>
    <row r="150" spans="1:19" s="3" customFormat="1">
      <c r="A150" s="62">
        <v>119</v>
      </c>
      <c r="B150" s="11" t="s">
        <v>13</v>
      </c>
      <c r="C150" s="18">
        <f t="shared" si="54"/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6"/>
      <c r="P150" s="9"/>
      <c r="Q150" s="9"/>
      <c r="R150" s="9"/>
      <c r="S150" s="9"/>
    </row>
    <row r="151" spans="1:19" s="3" customFormat="1">
      <c r="A151" s="62">
        <v>120</v>
      </c>
      <c r="B151" s="11" t="s">
        <v>14</v>
      </c>
      <c r="C151" s="18">
        <f t="shared" si="54"/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6"/>
      <c r="P151" s="9"/>
      <c r="Q151" s="9"/>
      <c r="R151" s="9"/>
      <c r="S151" s="9"/>
    </row>
    <row r="152" spans="1:19" s="3" customFormat="1" ht="105">
      <c r="A152" s="62">
        <v>121</v>
      </c>
      <c r="B152" s="11" t="s">
        <v>99</v>
      </c>
      <c r="C152" s="18">
        <f t="shared" si="54"/>
        <v>1314.4</v>
      </c>
      <c r="D152" s="18">
        <f t="shared" ref="D152:N152" si="61">SUM(D153:D155)</f>
        <v>0</v>
      </c>
      <c r="E152" s="18">
        <f t="shared" si="61"/>
        <v>0</v>
      </c>
      <c r="F152" s="18">
        <f t="shared" si="61"/>
        <v>1314.4</v>
      </c>
      <c r="G152" s="18">
        <f t="shared" si="61"/>
        <v>0</v>
      </c>
      <c r="H152" s="18">
        <f t="shared" si="61"/>
        <v>0</v>
      </c>
      <c r="I152" s="18">
        <f t="shared" si="61"/>
        <v>0</v>
      </c>
      <c r="J152" s="18">
        <f t="shared" si="61"/>
        <v>0</v>
      </c>
      <c r="K152" s="18">
        <f t="shared" si="61"/>
        <v>0</v>
      </c>
      <c r="L152" s="18">
        <f t="shared" si="61"/>
        <v>0</v>
      </c>
      <c r="M152" s="18">
        <f t="shared" si="61"/>
        <v>0</v>
      </c>
      <c r="N152" s="18">
        <f t="shared" si="61"/>
        <v>0</v>
      </c>
      <c r="O152" s="11" t="s">
        <v>110</v>
      </c>
      <c r="P152" s="9"/>
      <c r="Q152" s="9"/>
      <c r="R152" s="9"/>
      <c r="S152" s="9"/>
    </row>
    <row r="153" spans="1:19" s="3" customFormat="1">
      <c r="A153" s="62">
        <v>122</v>
      </c>
      <c r="B153" s="11" t="s">
        <v>12</v>
      </c>
      <c r="C153" s="18">
        <f t="shared" si="54"/>
        <v>1314.4</v>
      </c>
      <c r="D153" s="18">
        <v>0</v>
      </c>
      <c r="E153" s="18">
        <v>0</v>
      </c>
      <c r="F153" s="18">
        <v>1314.4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6"/>
      <c r="P153" s="9"/>
      <c r="Q153" s="9"/>
      <c r="R153" s="9"/>
      <c r="S153" s="9"/>
    </row>
    <row r="154" spans="1:19" s="3" customFormat="1">
      <c r="A154" s="62">
        <v>123</v>
      </c>
      <c r="B154" s="11" t="s">
        <v>13</v>
      </c>
      <c r="C154" s="18">
        <f t="shared" si="54"/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6"/>
      <c r="P154" s="9"/>
      <c r="Q154" s="9"/>
      <c r="R154" s="9"/>
      <c r="S154" s="9"/>
    </row>
    <row r="155" spans="1:19" s="3" customFormat="1">
      <c r="A155" s="62">
        <v>124</v>
      </c>
      <c r="B155" s="11" t="s">
        <v>14</v>
      </c>
      <c r="C155" s="18">
        <f t="shared" si="54"/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6"/>
      <c r="P155" s="9"/>
      <c r="Q155" s="9"/>
      <c r="R155" s="9"/>
      <c r="S155" s="9"/>
    </row>
    <row r="156" spans="1:19" s="3" customFormat="1" ht="60">
      <c r="A156" s="62" t="s">
        <v>157</v>
      </c>
      <c r="B156" s="11" t="s">
        <v>98</v>
      </c>
      <c r="C156" s="18">
        <f t="shared" si="54"/>
        <v>1189.7</v>
      </c>
      <c r="D156" s="18">
        <f t="shared" ref="D156:N156" si="62">SUM(D157:D159)</f>
        <v>0</v>
      </c>
      <c r="E156" s="18">
        <f t="shared" si="62"/>
        <v>0</v>
      </c>
      <c r="F156" s="18">
        <f t="shared" si="62"/>
        <v>0</v>
      </c>
      <c r="G156" s="18">
        <f t="shared" si="62"/>
        <v>434.2</v>
      </c>
      <c r="H156" s="18">
        <f t="shared" si="62"/>
        <v>523.29999999999995</v>
      </c>
      <c r="I156" s="18">
        <f t="shared" si="62"/>
        <v>232.2</v>
      </c>
      <c r="J156" s="18">
        <f t="shared" si="62"/>
        <v>0</v>
      </c>
      <c r="K156" s="18">
        <f t="shared" si="62"/>
        <v>0</v>
      </c>
      <c r="L156" s="18">
        <f t="shared" si="62"/>
        <v>0</v>
      </c>
      <c r="M156" s="18">
        <f t="shared" si="62"/>
        <v>0</v>
      </c>
      <c r="N156" s="18">
        <f t="shared" si="62"/>
        <v>0</v>
      </c>
      <c r="O156" s="11" t="s">
        <v>197</v>
      </c>
      <c r="P156" s="9"/>
      <c r="Q156" s="9"/>
      <c r="R156" s="9"/>
      <c r="S156" s="9"/>
    </row>
    <row r="157" spans="1:19" s="3" customFormat="1">
      <c r="A157" s="62" t="s">
        <v>158</v>
      </c>
      <c r="B157" s="11" t="s">
        <v>12</v>
      </c>
      <c r="C157" s="18">
        <f t="shared" si="54"/>
        <v>1189.7</v>
      </c>
      <c r="D157" s="18">
        <v>0</v>
      </c>
      <c r="E157" s="18">
        <v>0</v>
      </c>
      <c r="F157" s="18">
        <v>0</v>
      </c>
      <c r="G157" s="18">
        <v>434.2</v>
      </c>
      <c r="H157" s="18">
        <v>523.29999999999995</v>
      </c>
      <c r="I157" s="18">
        <v>232.2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6"/>
      <c r="P157" s="9"/>
      <c r="Q157" s="9"/>
      <c r="R157" s="9"/>
      <c r="S157" s="9"/>
    </row>
    <row r="158" spans="1:19" s="3" customFormat="1">
      <c r="A158" s="62" t="s">
        <v>159</v>
      </c>
      <c r="B158" s="11" t="s">
        <v>13</v>
      </c>
      <c r="C158" s="18">
        <f t="shared" si="54"/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6"/>
      <c r="P158" s="9"/>
      <c r="Q158" s="9"/>
      <c r="R158" s="9"/>
      <c r="S158" s="9"/>
    </row>
    <row r="159" spans="1:19" s="3" customFormat="1">
      <c r="A159" s="62" t="s">
        <v>160</v>
      </c>
      <c r="B159" s="11" t="s">
        <v>14</v>
      </c>
      <c r="C159" s="18">
        <f t="shared" si="54"/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6"/>
      <c r="P159" s="9"/>
      <c r="Q159" s="9"/>
      <c r="R159" s="9"/>
      <c r="S159" s="9"/>
    </row>
    <row r="160" spans="1:19" s="7" customFormat="1" ht="107.25" customHeight="1">
      <c r="A160" s="62">
        <v>125</v>
      </c>
      <c r="B160" s="11" t="s">
        <v>50</v>
      </c>
      <c r="C160" s="18">
        <f t="shared" si="54"/>
        <v>0</v>
      </c>
      <c r="D160" s="18">
        <f t="shared" ref="D160:F160" si="63">SUM(D161:D163)</f>
        <v>0</v>
      </c>
      <c r="E160" s="18">
        <f t="shared" si="63"/>
        <v>0</v>
      </c>
      <c r="F160" s="18">
        <f t="shared" si="63"/>
        <v>0</v>
      </c>
      <c r="G160" s="18">
        <f>SUM(G161:G163)</f>
        <v>0</v>
      </c>
      <c r="H160" s="18">
        <f t="shared" ref="H160:N160" si="64">SUM(H161:H163)</f>
        <v>0</v>
      </c>
      <c r="I160" s="18">
        <f t="shared" si="64"/>
        <v>0</v>
      </c>
      <c r="J160" s="18">
        <f t="shared" si="64"/>
        <v>0</v>
      </c>
      <c r="K160" s="18">
        <f t="shared" si="64"/>
        <v>0</v>
      </c>
      <c r="L160" s="18">
        <f t="shared" si="64"/>
        <v>0</v>
      </c>
      <c r="M160" s="18">
        <f t="shared" si="64"/>
        <v>0</v>
      </c>
      <c r="N160" s="18">
        <f t="shared" si="64"/>
        <v>0</v>
      </c>
      <c r="O160" s="11" t="s">
        <v>111</v>
      </c>
      <c r="P160" s="9"/>
      <c r="Q160" s="9"/>
      <c r="R160" s="9"/>
      <c r="S160" s="9"/>
    </row>
    <row r="161" spans="1:19" s="7" customFormat="1">
      <c r="A161" s="62">
        <v>126</v>
      </c>
      <c r="B161" s="11" t="s">
        <v>12</v>
      </c>
      <c r="C161" s="18">
        <f t="shared" si="54"/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6"/>
      <c r="P161" s="9"/>
      <c r="Q161" s="9"/>
      <c r="R161" s="9"/>
      <c r="S161" s="9"/>
    </row>
    <row r="162" spans="1:19" s="7" customFormat="1">
      <c r="A162" s="62">
        <v>127</v>
      </c>
      <c r="B162" s="11" t="s">
        <v>13</v>
      </c>
      <c r="C162" s="18">
        <f t="shared" si="54"/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6"/>
      <c r="P162" s="9"/>
      <c r="Q162" s="9"/>
      <c r="R162" s="9"/>
      <c r="S162" s="9"/>
    </row>
    <row r="163" spans="1:19" s="7" customFormat="1">
      <c r="A163" s="62">
        <v>128</v>
      </c>
      <c r="B163" s="11" t="s">
        <v>14</v>
      </c>
      <c r="C163" s="18">
        <f t="shared" si="54"/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6"/>
      <c r="P163" s="9"/>
      <c r="Q163" s="9"/>
      <c r="R163" s="9"/>
      <c r="S163" s="9"/>
    </row>
    <row r="164" spans="1:19" s="7" customFormat="1" ht="60">
      <c r="A164" s="62">
        <v>129</v>
      </c>
      <c r="B164" s="11" t="s">
        <v>51</v>
      </c>
      <c r="C164" s="18">
        <f t="shared" si="54"/>
        <v>0</v>
      </c>
      <c r="D164" s="18">
        <f t="shared" ref="D164:N164" si="65">SUM(D165:D167)</f>
        <v>0</v>
      </c>
      <c r="E164" s="18">
        <f t="shared" si="65"/>
        <v>0</v>
      </c>
      <c r="F164" s="18">
        <f t="shared" si="65"/>
        <v>0</v>
      </c>
      <c r="G164" s="18">
        <f t="shared" si="65"/>
        <v>0</v>
      </c>
      <c r="H164" s="18">
        <f t="shared" si="65"/>
        <v>0</v>
      </c>
      <c r="I164" s="18">
        <f t="shared" si="65"/>
        <v>0</v>
      </c>
      <c r="J164" s="18">
        <f t="shared" si="65"/>
        <v>0</v>
      </c>
      <c r="K164" s="18">
        <f t="shared" si="65"/>
        <v>0</v>
      </c>
      <c r="L164" s="18">
        <f t="shared" si="65"/>
        <v>0</v>
      </c>
      <c r="M164" s="18">
        <f t="shared" si="65"/>
        <v>0</v>
      </c>
      <c r="N164" s="18">
        <f t="shared" si="65"/>
        <v>0</v>
      </c>
      <c r="O164" s="11" t="s">
        <v>111</v>
      </c>
      <c r="P164" s="9"/>
      <c r="Q164" s="9"/>
      <c r="R164" s="9"/>
      <c r="S164" s="9"/>
    </row>
    <row r="165" spans="1:19" s="7" customFormat="1">
      <c r="A165" s="62">
        <v>130</v>
      </c>
      <c r="B165" s="11" t="s">
        <v>12</v>
      </c>
      <c r="C165" s="18">
        <f t="shared" si="54"/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6"/>
      <c r="P165" s="9"/>
      <c r="Q165" s="9"/>
      <c r="R165" s="9"/>
      <c r="S165" s="9"/>
    </row>
    <row r="166" spans="1:19" s="7" customFormat="1">
      <c r="A166" s="62">
        <v>131</v>
      </c>
      <c r="B166" s="11" t="s">
        <v>13</v>
      </c>
      <c r="C166" s="18">
        <f t="shared" si="54"/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6"/>
      <c r="P166" s="9"/>
      <c r="Q166" s="9"/>
      <c r="R166" s="9"/>
      <c r="S166" s="9"/>
    </row>
    <row r="167" spans="1:19" s="7" customFormat="1">
      <c r="A167" s="62">
        <v>132</v>
      </c>
      <c r="B167" s="11" t="s">
        <v>14</v>
      </c>
      <c r="C167" s="18">
        <f t="shared" si="54"/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6"/>
      <c r="P167" s="9"/>
      <c r="Q167" s="9"/>
      <c r="R167" s="9"/>
      <c r="S167" s="9"/>
    </row>
    <row r="168" spans="1:19" s="7" customFormat="1" ht="75" customHeight="1">
      <c r="A168" s="62">
        <v>133</v>
      </c>
      <c r="B168" s="11" t="s">
        <v>52</v>
      </c>
      <c r="C168" s="18">
        <f t="shared" si="54"/>
        <v>0</v>
      </c>
      <c r="D168" s="18">
        <f t="shared" ref="D168:N168" si="66">SUM(D169:D171)</f>
        <v>0</v>
      </c>
      <c r="E168" s="18">
        <f t="shared" si="66"/>
        <v>0</v>
      </c>
      <c r="F168" s="18">
        <f t="shared" si="66"/>
        <v>0</v>
      </c>
      <c r="G168" s="18">
        <f t="shared" si="66"/>
        <v>0</v>
      </c>
      <c r="H168" s="18">
        <f t="shared" si="66"/>
        <v>0</v>
      </c>
      <c r="I168" s="18">
        <f t="shared" si="66"/>
        <v>0</v>
      </c>
      <c r="J168" s="18">
        <f t="shared" si="66"/>
        <v>0</v>
      </c>
      <c r="K168" s="18">
        <f t="shared" si="66"/>
        <v>0</v>
      </c>
      <c r="L168" s="18">
        <f t="shared" si="66"/>
        <v>0</v>
      </c>
      <c r="M168" s="18">
        <f t="shared" si="66"/>
        <v>0</v>
      </c>
      <c r="N168" s="18">
        <f t="shared" si="66"/>
        <v>0</v>
      </c>
      <c r="O168" s="11" t="s">
        <v>111</v>
      </c>
      <c r="P168" s="9"/>
      <c r="Q168" s="9"/>
      <c r="R168" s="9"/>
      <c r="S168" s="9"/>
    </row>
    <row r="169" spans="1:19" s="7" customFormat="1">
      <c r="A169" s="62">
        <v>134</v>
      </c>
      <c r="B169" s="11" t="s">
        <v>12</v>
      </c>
      <c r="C169" s="18">
        <f t="shared" si="54"/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6"/>
      <c r="P169" s="9"/>
      <c r="Q169" s="9"/>
      <c r="R169" s="9"/>
      <c r="S169" s="9"/>
    </row>
    <row r="170" spans="1:19" s="7" customFormat="1">
      <c r="A170" s="62">
        <v>135</v>
      </c>
      <c r="B170" s="11" t="s">
        <v>13</v>
      </c>
      <c r="C170" s="18">
        <f t="shared" si="54"/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6"/>
      <c r="P170" s="9"/>
      <c r="Q170" s="9"/>
      <c r="R170" s="9"/>
      <c r="S170" s="9"/>
    </row>
    <row r="171" spans="1:19" s="7" customFormat="1">
      <c r="A171" s="62">
        <v>136</v>
      </c>
      <c r="B171" s="11" t="s">
        <v>14</v>
      </c>
      <c r="C171" s="18">
        <f t="shared" si="54"/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6"/>
      <c r="P171" s="9"/>
      <c r="Q171" s="9"/>
      <c r="R171" s="9"/>
      <c r="S171" s="9"/>
    </row>
    <row r="172" spans="1:19" s="7" customFormat="1" ht="135">
      <c r="A172" s="62">
        <v>137</v>
      </c>
      <c r="B172" s="11" t="s">
        <v>53</v>
      </c>
      <c r="C172" s="17">
        <f t="shared" si="54"/>
        <v>0</v>
      </c>
      <c r="D172" s="17">
        <f>SUM(D173:D175)</f>
        <v>0</v>
      </c>
      <c r="E172" s="17">
        <f t="shared" ref="E172:N172" si="67">SUM(E173:E175)</f>
        <v>0</v>
      </c>
      <c r="F172" s="17">
        <f t="shared" si="67"/>
        <v>0</v>
      </c>
      <c r="G172" s="17">
        <f t="shared" si="67"/>
        <v>0</v>
      </c>
      <c r="H172" s="17">
        <f t="shared" si="67"/>
        <v>0</v>
      </c>
      <c r="I172" s="17">
        <f t="shared" si="67"/>
        <v>0</v>
      </c>
      <c r="J172" s="17">
        <f t="shared" si="67"/>
        <v>0</v>
      </c>
      <c r="K172" s="17">
        <f t="shared" si="67"/>
        <v>0</v>
      </c>
      <c r="L172" s="17">
        <f t="shared" si="67"/>
        <v>0</v>
      </c>
      <c r="M172" s="17">
        <f t="shared" si="67"/>
        <v>0</v>
      </c>
      <c r="N172" s="17">
        <f t="shared" si="67"/>
        <v>0</v>
      </c>
      <c r="O172" s="11" t="s">
        <v>134</v>
      </c>
      <c r="P172" s="9"/>
      <c r="Q172" s="9"/>
      <c r="R172" s="9"/>
      <c r="S172" s="9"/>
    </row>
    <row r="173" spans="1:19" s="7" customFormat="1">
      <c r="A173" s="62">
        <v>138</v>
      </c>
      <c r="B173" s="11" t="s">
        <v>12</v>
      </c>
      <c r="C173" s="17">
        <f t="shared" si="54"/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6"/>
      <c r="P173" s="9"/>
      <c r="Q173" s="9"/>
      <c r="R173" s="9"/>
      <c r="S173" s="9"/>
    </row>
    <row r="174" spans="1:19" s="7" customFormat="1">
      <c r="A174" s="62">
        <v>139</v>
      </c>
      <c r="B174" s="11" t="s">
        <v>13</v>
      </c>
      <c r="C174" s="17">
        <f t="shared" si="54"/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6"/>
      <c r="P174" s="9"/>
      <c r="Q174" s="9"/>
      <c r="R174" s="9"/>
      <c r="S174" s="9"/>
    </row>
    <row r="175" spans="1:19" s="7" customFormat="1">
      <c r="A175" s="62">
        <v>140</v>
      </c>
      <c r="B175" s="11" t="s">
        <v>14</v>
      </c>
      <c r="C175" s="17">
        <f t="shared" si="54"/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9"/>
      <c r="Q175" s="9"/>
      <c r="R175" s="9"/>
      <c r="S175" s="9"/>
    </row>
    <row r="176" spans="1:19" s="7" customFormat="1" ht="75">
      <c r="A176" s="62" t="s">
        <v>221</v>
      </c>
      <c r="B176" s="11" t="s">
        <v>260</v>
      </c>
      <c r="C176" s="17">
        <f t="shared" si="54"/>
        <v>262</v>
      </c>
      <c r="D176" s="17">
        <f>SUM(D177:D179)</f>
        <v>0</v>
      </c>
      <c r="E176" s="17">
        <f>SUM(E177:E179)</f>
        <v>0</v>
      </c>
      <c r="F176" s="17">
        <f>SUM(F177:F179)</f>
        <v>0</v>
      </c>
      <c r="G176" s="17">
        <f t="shared" ref="G176:N176" si="68">SUM(G177:G179)</f>
        <v>0</v>
      </c>
      <c r="H176" s="17">
        <f t="shared" si="68"/>
        <v>0</v>
      </c>
      <c r="I176" s="17">
        <f t="shared" si="68"/>
        <v>262</v>
      </c>
      <c r="J176" s="17">
        <f t="shared" si="68"/>
        <v>0</v>
      </c>
      <c r="K176" s="17">
        <f t="shared" si="68"/>
        <v>0</v>
      </c>
      <c r="L176" s="17">
        <f t="shared" si="68"/>
        <v>0</v>
      </c>
      <c r="M176" s="17">
        <f t="shared" si="68"/>
        <v>0</v>
      </c>
      <c r="N176" s="17">
        <f t="shared" si="68"/>
        <v>0</v>
      </c>
      <c r="O176" s="11" t="s">
        <v>254</v>
      </c>
      <c r="P176" s="9"/>
      <c r="Q176" s="9"/>
      <c r="R176" s="9"/>
      <c r="S176" s="9"/>
    </row>
    <row r="177" spans="1:19" s="7" customFormat="1">
      <c r="A177" s="62" t="s">
        <v>222</v>
      </c>
      <c r="B177" s="11" t="s">
        <v>12</v>
      </c>
      <c r="C177" s="17">
        <f t="shared" si="54"/>
        <v>262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262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6"/>
      <c r="P177" s="9"/>
      <c r="Q177" s="9"/>
      <c r="R177" s="9"/>
      <c r="S177" s="9"/>
    </row>
    <row r="178" spans="1:19" s="7" customFormat="1">
      <c r="A178" s="62" t="s">
        <v>223</v>
      </c>
      <c r="B178" s="11" t="s">
        <v>13</v>
      </c>
      <c r="C178" s="17">
        <f t="shared" si="54"/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6"/>
      <c r="P178" s="9"/>
      <c r="Q178" s="9"/>
      <c r="R178" s="9"/>
      <c r="S178" s="9"/>
    </row>
    <row r="179" spans="1:19" s="7" customFormat="1">
      <c r="A179" s="62" t="s">
        <v>224</v>
      </c>
      <c r="B179" s="11" t="s">
        <v>14</v>
      </c>
      <c r="C179" s="17">
        <f t="shared" si="54"/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9"/>
      <c r="Q179" s="9"/>
      <c r="R179" s="9"/>
      <c r="S179" s="9"/>
    </row>
    <row r="180" spans="1:19" s="7" customFormat="1" ht="90">
      <c r="A180" s="62" t="s">
        <v>227</v>
      </c>
      <c r="B180" s="11" t="s">
        <v>231</v>
      </c>
      <c r="C180" s="17">
        <f t="shared" si="54"/>
        <v>1550</v>
      </c>
      <c r="D180" s="17">
        <f>SUM(D181:D183)</f>
        <v>0</v>
      </c>
      <c r="E180" s="17">
        <f>SUM(E181:E183)</f>
        <v>0</v>
      </c>
      <c r="F180" s="17">
        <f>SUM(F181:F183)</f>
        <v>0</v>
      </c>
      <c r="G180" s="17">
        <f t="shared" ref="G180:N180" si="69">SUM(G181:G183)</f>
        <v>0</v>
      </c>
      <c r="H180" s="17">
        <f t="shared" si="69"/>
        <v>0</v>
      </c>
      <c r="I180" s="17">
        <f t="shared" si="69"/>
        <v>1550</v>
      </c>
      <c r="J180" s="17">
        <f t="shared" si="69"/>
        <v>0</v>
      </c>
      <c r="K180" s="17">
        <f t="shared" si="69"/>
        <v>0</v>
      </c>
      <c r="L180" s="17">
        <f t="shared" si="69"/>
        <v>0</v>
      </c>
      <c r="M180" s="17">
        <f t="shared" si="69"/>
        <v>0</v>
      </c>
      <c r="N180" s="17">
        <f t="shared" si="69"/>
        <v>0</v>
      </c>
      <c r="O180" s="11" t="s">
        <v>256</v>
      </c>
      <c r="P180" s="9"/>
      <c r="Q180" s="9"/>
      <c r="R180" s="9"/>
      <c r="S180" s="9"/>
    </row>
    <row r="181" spans="1:19" s="7" customFormat="1">
      <c r="A181" s="62" t="s">
        <v>228</v>
      </c>
      <c r="B181" s="11" t="s">
        <v>12</v>
      </c>
      <c r="C181" s="17">
        <f t="shared" si="54"/>
        <v>1550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1550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6"/>
      <c r="P181" s="9"/>
      <c r="Q181" s="9"/>
      <c r="R181" s="9"/>
      <c r="S181" s="9"/>
    </row>
    <row r="182" spans="1:19" s="7" customFormat="1">
      <c r="A182" s="62" t="s">
        <v>229</v>
      </c>
      <c r="B182" s="11" t="s">
        <v>13</v>
      </c>
      <c r="C182" s="17">
        <f t="shared" si="54"/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6"/>
      <c r="P182" s="9"/>
      <c r="Q182" s="9"/>
      <c r="R182" s="9"/>
      <c r="S182" s="9"/>
    </row>
    <row r="183" spans="1:19" s="7" customFormat="1">
      <c r="A183" s="62" t="s">
        <v>230</v>
      </c>
      <c r="B183" s="11" t="s">
        <v>14</v>
      </c>
      <c r="C183" s="17">
        <f t="shared" si="54"/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9"/>
      <c r="Q183" s="9"/>
      <c r="R183" s="9"/>
      <c r="S183" s="9"/>
    </row>
    <row r="184" spans="1:19" s="7" customFormat="1" ht="45">
      <c r="A184" s="62" t="s">
        <v>232</v>
      </c>
      <c r="B184" s="11" t="s">
        <v>261</v>
      </c>
      <c r="C184" s="17">
        <f t="shared" si="54"/>
        <v>33.700000000000003</v>
      </c>
      <c r="D184" s="17">
        <f>SUM(D185:D187)</f>
        <v>0</v>
      </c>
      <c r="E184" s="17">
        <f>SUM(E185:E187)</f>
        <v>0</v>
      </c>
      <c r="F184" s="17">
        <f>SUM(F185:F187)</f>
        <v>0</v>
      </c>
      <c r="G184" s="17">
        <f t="shared" ref="G184:N184" si="70">SUM(G185:G187)</f>
        <v>0</v>
      </c>
      <c r="H184" s="17">
        <f t="shared" si="70"/>
        <v>0</v>
      </c>
      <c r="I184" s="17">
        <f t="shared" si="70"/>
        <v>33.700000000000003</v>
      </c>
      <c r="J184" s="17">
        <f t="shared" si="70"/>
        <v>0</v>
      </c>
      <c r="K184" s="17">
        <f t="shared" si="70"/>
        <v>0</v>
      </c>
      <c r="L184" s="17">
        <f t="shared" si="70"/>
        <v>0</v>
      </c>
      <c r="M184" s="17">
        <f t="shared" si="70"/>
        <v>0</v>
      </c>
      <c r="N184" s="17">
        <f t="shared" si="70"/>
        <v>0</v>
      </c>
      <c r="O184" s="11" t="s">
        <v>255</v>
      </c>
      <c r="P184" s="9"/>
      <c r="Q184" s="9"/>
      <c r="R184" s="9"/>
      <c r="S184" s="9"/>
    </row>
    <row r="185" spans="1:19" s="7" customFormat="1">
      <c r="A185" s="62" t="s">
        <v>233</v>
      </c>
      <c r="B185" s="11" t="s">
        <v>12</v>
      </c>
      <c r="C185" s="17">
        <f t="shared" si="54"/>
        <v>33.700000000000003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33.700000000000003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6"/>
      <c r="P185" s="9"/>
      <c r="Q185" s="9"/>
      <c r="R185" s="9"/>
      <c r="S185" s="9"/>
    </row>
    <row r="186" spans="1:19" s="7" customFormat="1">
      <c r="A186" s="62" t="s">
        <v>234</v>
      </c>
      <c r="B186" s="11" t="s">
        <v>13</v>
      </c>
      <c r="C186" s="17">
        <f t="shared" si="54"/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6"/>
      <c r="P186" s="9"/>
      <c r="Q186" s="9"/>
      <c r="R186" s="9"/>
      <c r="S186" s="9"/>
    </row>
    <row r="187" spans="1:19" s="7" customFormat="1">
      <c r="A187" s="62" t="s">
        <v>235</v>
      </c>
      <c r="B187" s="11" t="s">
        <v>14</v>
      </c>
      <c r="C187" s="17">
        <f t="shared" si="54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6"/>
      <c r="P187" s="9"/>
      <c r="Q187" s="9"/>
      <c r="R187" s="9"/>
      <c r="S187" s="9"/>
    </row>
    <row r="188" spans="1:19" s="4" customFormat="1" ht="15" customHeight="1">
      <c r="A188" s="62">
        <v>141</v>
      </c>
      <c r="B188" s="69" t="s">
        <v>46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8"/>
      <c r="Q188" s="8"/>
      <c r="R188" s="8"/>
      <c r="S188" s="9"/>
    </row>
    <row r="189" spans="1:19" s="4" customFormat="1" ht="31.5" customHeight="1">
      <c r="A189" s="62">
        <v>142</v>
      </c>
      <c r="B189" s="11" t="s">
        <v>72</v>
      </c>
      <c r="C189" s="17">
        <f t="shared" si="54"/>
        <v>347426.9</v>
      </c>
      <c r="D189" s="17">
        <f>SUM(D190:D192)</f>
        <v>34107.1</v>
      </c>
      <c r="E189" s="17">
        <f t="shared" ref="E189:N189" si="71">SUM(E190:E192)</f>
        <v>33793.200000000004</v>
      </c>
      <c r="F189" s="17">
        <f t="shared" si="71"/>
        <v>31007.200000000001</v>
      </c>
      <c r="G189" s="17">
        <f t="shared" si="71"/>
        <v>35395.799999999996</v>
      </c>
      <c r="H189" s="17">
        <f t="shared" si="71"/>
        <v>23781.8</v>
      </c>
      <c r="I189" s="17">
        <f t="shared" si="71"/>
        <v>45731.6</v>
      </c>
      <c r="J189" s="17">
        <f t="shared" si="71"/>
        <v>10467.4</v>
      </c>
      <c r="K189" s="17">
        <f t="shared" si="71"/>
        <v>33285.699999999997</v>
      </c>
      <c r="L189" s="17">
        <f t="shared" si="71"/>
        <v>33285.699999999997</v>
      </c>
      <c r="M189" s="17">
        <f t="shared" si="71"/>
        <v>33285.699999999997</v>
      </c>
      <c r="N189" s="17">
        <f t="shared" si="71"/>
        <v>33285.699999999997</v>
      </c>
      <c r="O189" s="11"/>
      <c r="P189" s="8"/>
      <c r="Q189" s="8"/>
      <c r="R189" s="8"/>
      <c r="S189" s="9"/>
    </row>
    <row r="190" spans="1:19" s="4" customFormat="1">
      <c r="A190" s="62">
        <v>143</v>
      </c>
      <c r="B190" s="11" t="s">
        <v>12</v>
      </c>
      <c r="C190" s="17">
        <f t="shared" si="54"/>
        <v>333083.60000000003</v>
      </c>
      <c r="D190" s="17">
        <f t="shared" ref="D190:N192" si="72">D195+D205</f>
        <v>34107.1</v>
      </c>
      <c r="E190" s="17">
        <f t="shared" si="72"/>
        <v>33230.800000000003</v>
      </c>
      <c r="F190" s="17">
        <f t="shared" si="72"/>
        <v>29420.7</v>
      </c>
      <c r="G190" s="17">
        <f>G195+G205</f>
        <v>33830.1</v>
      </c>
      <c r="H190" s="17">
        <f t="shared" ref="H190:N190" si="73">H195+H205</f>
        <v>22230</v>
      </c>
      <c r="I190" s="17">
        <f t="shared" si="73"/>
        <v>44196</v>
      </c>
      <c r="J190" s="17">
        <f t="shared" si="73"/>
        <v>8948.1</v>
      </c>
      <c r="K190" s="17">
        <f t="shared" si="73"/>
        <v>31780.2</v>
      </c>
      <c r="L190" s="17">
        <f t="shared" si="73"/>
        <v>31780.2</v>
      </c>
      <c r="M190" s="17">
        <f t="shared" si="73"/>
        <v>31780.2</v>
      </c>
      <c r="N190" s="17">
        <f t="shared" si="73"/>
        <v>31780.2</v>
      </c>
      <c r="O190" s="11"/>
      <c r="P190" s="8"/>
      <c r="Q190" s="8"/>
      <c r="R190" s="8"/>
      <c r="S190" s="9"/>
    </row>
    <row r="191" spans="1:19" s="4" customFormat="1">
      <c r="A191" s="62">
        <v>144</v>
      </c>
      <c r="B191" s="11" t="s">
        <v>13</v>
      </c>
      <c r="C191" s="17">
        <f t="shared" si="54"/>
        <v>14343.3</v>
      </c>
      <c r="D191" s="17">
        <f t="shared" si="72"/>
        <v>0</v>
      </c>
      <c r="E191" s="17">
        <f t="shared" si="72"/>
        <v>562.4</v>
      </c>
      <c r="F191" s="17">
        <f t="shared" si="72"/>
        <v>1586.5</v>
      </c>
      <c r="G191" s="17">
        <f t="shared" si="72"/>
        <v>1565.7</v>
      </c>
      <c r="H191" s="17">
        <f t="shared" si="72"/>
        <v>1551.8</v>
      </c>
      <c r="I191" s="17">
        <f t="shared" si="72"/>
        <v>1535.6</v>
      </c>
      <c r="J191" s="17">
        <f t="shared" si="72"/>
        <v>1519.3</v>
      </c>
      <c r="K191" s="17">
        <f t="shared" si="72"/>
        <v>1505.5</v>
      </c>
      <c r="L191" s="17">
        <f t="shared" si="72"/>
        <v>1505.5</v>
      </c>
      <c r="M191" s="17">
        <f t="shared" si="72"/>
        <v>1505.5</v>
      </c>
      <c r="N191" s="17">
        <f t="shared" si="72"/>
        <v>1505.5</v>
      </c>
      <c r="O191" s="11"/>
      <c r="P191" s="8"/>
      <c r="Q191" s="8"/>
      <c r="R191" s="8"/>
      <c r="S191" s="9"/>
    </row>
    <row r="192" spans="1:19" s="4" customFormat="1">
      <c r="A192" s="62">
        <v>145</v>
      </c>
      <c r="B192" s="11" t="s">
        <v>14</v>
      </c>
      <c r="C192" s="17">
        <f t="shared" si="54"/>
        <v>0</v>
      </c>
      <c r="D192" s="17">
        <f t="shared" si="72"/>
        <v>0</v>
      </c>
      <c r="E192" s="17">
        <f t="shared" si="72"/>
        <v>0</v>
      </c>
      <c r="F192" s="17">
        <f t="shared" si="72"/>
        <v>0</v>
      </c>
      <c r="G192" s="17">
        <f t="shared" si="72"/>
        <v>0</v>
      </c>
      <c r="H192" s="17">
        <f t="shared" si="72"/>
        <v>0</v>
      </c>
      <c r="I192" s="17">
        <f t="shared" si="72"/>
        <v>0</v>
      </c>
      <c r="J192" s="17">
        <f t="shared" si="72"/>
        <v>0</v>
      </c>
      <c r="K192" s="17">
        <f t="shared" si="72"/>
        <v>0</v>
      </c>
      <c r="L192" s="17">
        <f t="shared" si="72"/>
        <v>0</v>
      </c>
      <c r="M192" s="17">
        <f t="shared" si="72"/>
        <v>0</v>
      </c>
      <c r="N192" s="17">
        <f t="shared" si="72"/>
        <v>0</v>
      </c>
      <c r="O192" s="11"/>
      <c r="P192" s="8"/>
      <c r="Q192" s="8"/>
      <c r="R192" s="8"/>
      <c r="S192" s="9"/>
    </row>
    <row r="193" spans="1:19" s="4" customFormat="1">
      <c r="A193" s="62" t="s">
        <v>169</v>
      </c>
      <c r="B193" s="70" t="s">
        <v>17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2"/>
      <c r="P193" s="8"/>
      <c r="Q193" s="8"/>
      <c r="R193" s="8"/>
      <c r="S193" s="9"/>
    </row>
    <row r="194" spans="1:19" s="4" customFormat="1" ht="45">
      <c r="A194" s="62" t="s">
        <v>170</v>
      </c>
      <c r="B194" s="11" t="s">
        <v>20</v>
      </c>
      <c r="C194" s="17">
        <f t="shared" si="54"/>
        <v>0</v>
      </c>
      <c r="D194" s="17">
        <f t="shared" ref="D194:N194" si="74">SUM(D195:D197)</f>
        <v>0</v>
      </c>
      <c r="E194" s="17">
        <f t="shared" si="74"/>
        <v>0</v>
      </c>
      <c r="F194" s="17">
        <f t="shared" si="74"/>
        <v>0</v>
      </c>
      <c r="G194" s="17">
        <f t="shared" si="74"/>
        <v>0</v>
      </c>
      <c r="H194" s="17">
        <f t="shared" si="74"/>
        <v>0</v>
      </c>
      <c r="I194" s="17">
        <f t="shared" si="74"/>
        <v>0</v>
      </c>
      <c r="J194" s="17">
        <f t="shared" si="74"/>
        <v>0</v>
      </c>
      <c r="K194" s="17">
        <f t="shared" si="74"/>
        <v>0</v>
      </c>
      <c r="L194" s="17">
        <f t="shared" si="74"/>
        <v>0</v>
      </c>
      <c r="M194" s="17">
        <f t="shared" si="74"/>
        <v>0</v>
      </c>
      <c r="N194" s="17">
        <f t="shared" si="74"/>
        <v>0</v>
      </c>
      <c r="O194" s="11"/>
      <c r="P194" s="8"/>
      <c r="Q194" s="8"/>
      <c r="R194" s="8"/>
      <c r="S194" s="9"/>
    </row>
    <row r="195" spans="1:19" s="4" customFormat="1">
      <c r="A195" s="62" t="s">
        <v>171</v>
      </c>
      <c r="B195" s="11" t="s">
        <v>12</v>
      </c>
      <c r="C195" s="17">
        <f t="shared" si="54"/>
        <v>0</v>
      </c>
      <c r="D195" s="17">
        <f t="shared" ref="D195:N197" si="75">D200</f>
        <v>0</v>
      </c>
      <c r="E195" s="17">
        <f t="shared" si="75"/>
        <v>0</v>
      </c>
      <c r="F195" s="17">
        <f t="shared" si="75"/>
        <v>0</v>
      </c>
      <c r="G195" s="17">
        <f t="shared" si="75"/>
        <v>0</v>
      </c>
      <c r="H195" s="17">
        <f t="shared" si="75"/>
        <v>0</v>
      </c>
      <c r="I195" s="17">
        <f t="shared" si="75"/>
        <v>0</v>
      </c>
      <c r="J195" s="17">
        <f t="shared" si="75"/>
        <v>0</v>
      </c>
      <c r="K195" s="17">
        <f t="shared" si="75"/>
        <v>0</v>
      </c>
      <c r="L195" s="17">
        <f t="shared" si="75"/>
        <v>0</v>
      </c>
      <c r="M195" s="17">
        <f t="shared" si="75"/>
        <v>0</v>
      </c>
      <c r="N195" s="17">
        <f t="shared" si="75"/>
        <v>0</v>
      </c>
      <c r="O195" s="11"/>
      <c r="P195" s="8"/>
      <c r="Q195" s="8"/>
      <c r="R195" s="8"/>
      <c r="S195" s="9"/>
    </row>
    <row r="196" spans="1:19" s="4" customFormat="1">
      <c r="A196" s="62" t="s">
        <v>172</v>
      </c>
      <c r="B196" s="11" t="s">
        <v>13</v>
      </c>
      <c r="C196" s="17">
        <f t="shared" si="54"/>
        <v>0</v>
      </c>
      <c r="D196" s="17">
        <f>D201</f>
        <v>0</v>
      </c>
      <c r="E196" s="17">
        <f t="shared" si="75"/>
        <v>0</v>
      </c>
      <c r="F196" s="17">
        <f t="shared" si="75"/>
        <v>0</v>
      </c>
      <c r="G196" s="17">
        <f t="shared" si="75"/>
        <v>0</v>
      </c>
      <c r="H196" s="17">
        <f t="shared" si="75"/>
        <v>0</v>
      </c>
      <c r="I196" s="17">
        <f t="shared" si="75"/>
        <v>0</v>
      </c>
      <c r="J196" s="17">
        <f t="shared" si="75"/>
        <v>0</v>
      </c>
      <c r="K196" s="17">
        <f t="shared" si="75"/>
        <v>0</v>
      </c>
      <c r="L196" s="17">
        <f t="shared" si="75"/>
        <v>0</v>
      </c>
      <c r="M196" s="17">
        <f t="shared" si="75"/>
        <v>0</v>
      </c>
      <c r="N196" s="17">
        <f t="shared" si="75"/>
        <v>0</v>
      </c>
      <c r="O196" s="11"/>
      <c r="P196" s="8"/>
      <c r="Q196" s="8"/>
      <c r="R196" s="8"/>
      <c r="S196" s="9"/>
    </row>
    <row r="197" spans="1:19" s="4" customFormat="1">
      <c r="A197" s="62" t="s">
        <v>173</v>
      </c>
      <c r="B197" s="11" t="s">
        <v>14</v>
      </c>
      <c r="C197" s="17">
        <f t="shared" si="54"/>
        <v>0</v>
      </c>
      <c r="D197" s="17">
        <f>D202</f>
        <v>0</v>
      </c>
      <c r="E197" s="17">
        <f t="shared" si="75"/>
        <v>0</v>
      </c>
      <c r="F197" s="17">
        <f t="shared" si="75"/>
        <v>0</v>
      </c>
      <c r="G197" s="17">
        <f t="shared" si="75"/>
        <v>0</v>
      </c>
      <c r="H197" s="17">
        <f t="shared" si="75"/>
        <v>0</v>
      </c>
      <c r="I197" s="17">
        <f t="shared" si="75"/>
        <v>0</v>
      </c>
      <c r="J197" s="17">
        <f t="shared" si="75"/>
        <v>0</v>
      </c>
      <c r="K197" s="17">
        <f t="shared" si="75"/>
        <v>0</v>
      </c>
      <c r="L197" s="17">
        <f t="shared" si="75"/>
        <v>0</v>
      </c>
      <c r="M197" s="17">
        <f t="shared" si="75"/>
        <v>0</v>
      </c>
      <c r="N197" s="17">
        <f t="shared" si="75"/>
        <v>0</v>
      </c>
      <c r="O197" s="11"/>
      <c r="P197" s="8"/>
      <c r="Q197" s="8"/>
      <c r="R197" s="8"/>
      <c r="S197" s="9"/>
    </row>
    <row r="198" spans="1:19" s="4" customFormat="1">
      <c r="A198" s="62" t="s">
        <v>174</v>
      </c>
      <c r="B198" s="70" t="s">
        <v>181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2"/>
      <c r="P198" s="8"/>
      <c r="Q198" s="8"/>
      <c r="R198" s="8"/>
      <c r="S198" s="9"/>
    </row>
    <row r="199" spans="1:19" s="4" customFormat="1" ht="60">
      <c r="A199" s="62" t="s">
        <v>175</v>
      </c>
      <c r="B199" s="11" t="s">
        <v>19</v>
      </c>
      <c r="C199" s="17">
        <f t="shared" si="54"/>
        <v>0</v>
      </c>
      <c r="D199" s="17">
        <f t="shared" ref="D199:N199" si="76">SUM(D200:D202)</f>
        <v>0</v>
      </c>
      <c r="E199" s="17">
        <f t="shared" si="76"/>
        <v>0</v>
      </c>
      <c r="F199" s="17">
        <f t="shared" si="76"/>
        <v>0</v>
      </c>
      <c r="G199" s="17">
        <f t="shared" si="76"/>
        <v>0</v>
      </c>
      <c r="H199" s="17">
        <f t="shared" si="76"/>
        <v>0</v>
      </c>
      <c r="I199" s="17">
        <f t="shared" si="76"/>
        <v>0</v>
      </c>
      <c r="J199" s="17">
        <f t="shared" si="76"/>
        <v>0</v>
      </c>
      <c r="K199" s="17">
        <f t="shared" si="76"/>
        <v>0</v>
      </c>
      <c r="L199" s="17">
        <f t="shared" si="76"/>
        <v>0</v>
      </c>
      <c r="M199" s="17">
        <f t="shared" si="76"/>
        <v>0</v>
      </c>
      <c r="N199" s="17">
        <f t="shared" si="76"/>
        <v>0</v>
      </c>
      <c r="O199" s="11"/>
      <c r="P199" s="8"/>
      <c r="Q199" s="8"/>
      <c r="R199" s="8"/>
      <c r="S199" s="9"/>
    </row>
    <row r="200" spans="1:19" s="4" customFormat="1">
      <c r="A200" s="62" t="s">
        <v>176</v>
      </c>
      <c r="B200" s="11" t="s">
        <v>12</v>
      </c>
      <c r="C200" s="17">
        <f t="shared" si="54"/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1"/>
      <c r="P200" s="8"/>
      <c r="Q200" s="8"/>
      <c r="R200" s="8"/>
      <c r="S200" s="9"/>
    </row>
    <row r="201" spans="1:19" s="4" customFormat="1">
      <c r="A201" s="62" t="s">
        <v>177</v>
      </c>
      <c r="B201" s="11" t="s">
        <v>13</v>
      </c>
      <c r="C201" s="17">
        <f t="shared" si="54"/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1"/>
      <c r="P201" s="8"/>
      <c r="Q201" s="8"/>
      <c r="R201" s="8"/>
      <c r="S201" s="9"/>
    </row>
    <row r="202" spans="1:19" s="4" customFormat="1">
      <c r="A202" s="62" t="s">
        <v>178</v>
      </c>
      <c r="B202" s="11" t="s">
        <v>14</v>
      </c>
      <c r="C202" s="17">
        <f t="shared" si="54"/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1"/>
      <c r="P202" s="8"/>
      <c r="Q202" s="8"/>
      <c r="R202" s="8"/>
      <c r="S202" s="9"/>
    </row>
    <row r="203" spans="1:19" s="4" customFormat="1">
      <c r="A203" s="62">
        <v>146</v>
      </c>
      <c r="B203" s="68" t="s">
        <v>27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8"/>
      <c r="Q203" s="8"/>
      <c r="R203" s="8"/>
      <c r="S203" s="9"/>
    </row>
    <row r="204" spans="1:19" s="4" customFormat="1" ht="45">
      <c r="A204" s="62">
        <v>147</v>
      </c>
      <c r="B204" s="11" t="s">
        <v>22</v>
      </c>
      <c r="C204" s="17">
        <f t="shared" si="54"/>
        <v>347426.9</v>
      </c>
      <c r="D204" s="17">
        <f t="shared" ref="D204:N204" si="77">SUM(D205:D207)</f>
        <v>34107.1</v>
      </c>
      <c r="E204" s="17">
        <f t="shared" si="77"/>
        <v>33793.200000000004</v>
      </c>
      <c r="F204" s="17">
        <f t="shared" si="77"/>
        <v>31007.200000000001</v>
      </c>
      <c r="G204" s="17">
        <f t="shared" si="77"/>
        <v>35395.799999999996</v>
      </c>
      <c r="H204" s="17">
        <f t="shared" si="77"/>
        <v>23781.8</v>
      </c>
      <c r="I204" s="17">
        <f t="shared" si="77"/>
        <v>45731.6</v>
      </c>
      <c r="J204" s="17">
        <f t="shared" si="77"/>
        <v>10467.4</v>
      </c>
      <c r="K204" s="17">
        <f t="shared" si="77"/>
        <v>33285.699999999997</v>
      </c>
      <c r="L204" s="17">
        <f t="shared" si="77"/>
        <v>33285.699999999997</v>
      </c>
      <c r="M204" s="17">
        <f t="shared" si="77"/>
        <v>33285.699999999997</v>
      </c>
      <c r="N204" s="17">
        <f t="shared" si="77"/>
        <v>33285.699999999997</v>
      </c>
      <c r="O204" s="11"/>
      <c r="P204" s="8"/>
      <c r="Q204" s="8"/>
      <c r="R204" s="8"/>
      <c r="S204" s="9"/>
    </row>
    <row r="205" spans="1:19" s="4" customFormat="1">
      <c r="A205" s="62">
        <v>148</v>
      </c>
      <c r="B205" s="11" t="s">
        <v>12</v>
      </c>
      <c r="C205" s="17">
        <f t="shared" ref="C205:C261" si="78">SUM(D205:N205)</f>
        <v>333083.60000000003</v>
      </c>
      <c r="D205" s="17">
        <f t="shared" ref="D205:F205" si="79">D209+D213+D218+D223+D227+D231+D235+D243+D239+D247+D251</f>
        <v>34107.1</v>
      </c>
      <c r="E205" s="17">
        <f t="shared" si="79"/>
        <v>33230.800000000003</v>
      </c>
      <c r="F205" s="17">
        <f t="shared" si="79"/>
        <v>29420.7</v>
      </c>
      <c r="G205" s="17">
        <f>G209+G213+G218+G223+G227+G231+G235+G243+G239+G247+G251</f>
        <v>33830.1</v>
      </c>
      <c r="H205" s="17">
        <f t="shared" ref="H205" si="80">H209+H213+H218+H223+H227+H231+H235+H243+H239+H247+H251</f>
        <v>22230</v>
      </c>
      <c r="I205" s="17">
        <f>I209+I213+I218+I223+I227+I231+I235+I243+I239+I247+I251+I255+I259</f>
        <v>44196</v>
      </c>
      <c r="J205" s="17">
        <f t="shared" ref="J205:N207" si="81">J209+J213+J218+J223+J227+J231+J235+J243+J239+J247+J251+J255+J259</f>
        <v>8948.1</v>
      </c>
      <c r="K205" s="17">
        <f t="shared" si="81"/>
        <v>31780.2</v>
      </c>
      <c r="L205" s="17">
        <f t="shared" si="81"/>
        <v>31780.2</v>
      </c>
      <c r="M205" s="17">
        <f t="shared" si="81"/>
        <v>31780.2</v>
      </c>
      <c r="N205" s="17">
        <f t="shared" si="81"/>
        <v>31780.2</v>
      </c>
      <c r="O205" s="11"/>
      <c r="P205" s="8"/>
      <c r="Q205" s="8"/>
      <c r="R205" s="8"/>
      <c r="S205" s="9"/>
    </row>
    <row r="206" spans="1:19" s="4" customFormat="1">
      <c r="A206" s="62">
        <v>149</v>
      </c>
      <c r="B206" s="11" t="s">
        <v>13</v>
      </c>
      <c r="C206" s="17">
        <f t="shared" si="78"/>
        <v>14343.3</v>
      </c>
      <c r="D206" s="17">
        <f t="shared" ref="D206:F206" si="82">D210+D215+D220+D224+D228+D232+D236+D244+D240+D248+D252</f>
        <v>0</v>
      </c>
      <c r="E206" s="17">
        <f t="shared" si="82"/>
        <v>562.4</v>
      </c>
      <c r="F206" s="17">
        <f t="shared" si="82"/>
        <v>1586.5</v>
      </c>
      <c r="G206" s="17">
        <f>G210+G215+G220+G224+G228+G232+G236+G244+G240+G248+G252</f>
        <v>1565.7</v>
      </c>
      <c r="H206" s="17">
        <f t="shared" ref="H206" si="83">H210+H215+H220+H224+H228+H232+H236+H244+H240+H248+H252</f>
        <v>1551.8</v>
      </c>
      <c r="I206" s="17">
        <f>I210+I214+I219+I224+I228+I232+I236+I244+I240+I248+I252+I256+I260</f>
        <v>1535.6</v>
      </c>
      <c r="J206" s="17">
        <f t="shared" si="81"/>
        <v>1519.3</v>
      </c>
      <c r="K206" s="17">
        <f t="shared" si="81"/>
        <v>1505.5</v>
      </c>
      <c r="L206" s="17">
        <f t="shared" si="81"/>
        <v>1505.5</v>
      </c>
      <c r="M206" s="17">
        <f t="shared" si="81"/>
        <v>1505.5</v>
      </c>
      <c r="N206" s="17">
        <f t="shared" si="81"/>
        <v>1505.5</v>
      </c>
      <c r="O206" s="11"/>
      <c r="P206" s="8"/>
      <c r="Q206" s="8"/>
      <c r="R206" s="8"/>
      <c r="S206" s="9"/>
    </row>
    <row r="207" spans="1:19" s="4" customFormat="1">
      <c r="A207" s="62">
        <v>150</v>
      </c>
      <c r="B207" s="11" t="s">
        <v>14</v>
      </c>
      <c r="C207" s="18">
        <f t="shared" si="78"/>
        <v>0</v>
      </c>
      <c r="D207" s="18">
        <f t="shared" ref="D207:H207" si="84">D211+D216+D221+D225+D229+D233+D237+D241+D245+D249+D253+D261</f>
        <v>0</v>
      </c>
      <c r="E207" s="18">
        <f t="shared" si="84"/>
        <v>0</v>
      </c>
      <c r="F207" s="18">
        <f t="shared" si="84"/>
        <v>0</v>
      </c>
      <c r="G207" s="18">
        <f t="shared" si="84"/>
        <v>0</v>
      </c>
      <c r="H207" s="18">
        <f t="shared" si="84"/>
        <v>0</v>
      </c>
      <c r="I207" s="18">
        <f>I211+I215+I220+I225+I229+I233+I237+I245+I241+I249+I253+I257+I261</f>
        <v>0</v>
      </c>
      <c r="J207" s="18">
        <f t="shared" si="81"/>
        <v>0</v>
      </c>
      <c r="K207" s="18">
        <f t="shared" si="81"/>
        <v>0</v>
      </c>
      <c r="L207" s="18">
        <f t="shared" si="81"/>
        <v>0</v>
      </c>
      <c r="M207" s="18">
        <f t="shared" si="81"/>
        <v>0</v>
      </c>
      <c r="N207" s="18">
        <f t="shared" si="81"/>
        <v>0</v>
      </c>
      <c r="O207" s="14"/>
      <c r="P207" s="9"/>
      <c r="Q207" s="9"/>
      <c r="R207" s="9"/>
      <c r="S207" s="9"/>
    </row>
    <row r="208" spans="1:19" s="4" customFormat="1" ht="60">
      <c r="A208" s="62">
        <v>151</v>
      </c>
      <c r="B208" s="11" t="s">
        <v>54</v>
      </c>
      <c r="C208" s="18">
        <f t="shared" si="78"/>
        <v>0</v>
      </c>
      <c r="D208" s="18">
        <f t="shared" ref="D208" si="85">SUM(D209:D211)</f>
        <v>0</v>
      </c>
      <c r="E208" s="18">
        <f t="shared" ref="E208:N208" si="86">SUM(E209:E211)</f>
        <v>0</v>
      </c>
      <c r="F208" s="18">
        <f t="shared" si="86"/>
        <v>0</v>
      </c>
      <c r="G208" s="18">
        <f t="shared" si="86"/>
        <v>0</v>
      </c>
      <c r="H208" s="18">
        <f t="shared" si="86"/>
        <v>0</v>
      </c>
      <c r="I208" s="18">
        <f t="shared" si="86"/>
        <v>0</v>
      </c>
      <c r="J208" s="18">
        <f t="shared" si="86"/>
        <v>0</v>
      </c>
      <c r="K208" s="18">
        <f t="shared" si="86"/>
        <v>0</v>
      </c>
      <c r="L208" s="18">
        <f t="shared" si="86"/>
        <v>0</v>
      </c>
      <c r="M208" s="18">
        <f t="shared" si="86"/>
        <v>0</v>
      </c>
      <c r="N208" s="18">
        <f t="shared" si="86"/>
        <v>0</v>
      </c>
      <c r="O208" s="11" t="s">
        <v>133</v>
      </c>
      <c r="P208" s="9"/>
      <c r="Q208" s="9"/>
      <c r="R208" s="9"/>
      <c r="S208" s="9"/>
    </row>
    <row r="209" spans="1:19" s="4" customFormat="1">
      <c r="A209" s="62">
        <v>152</v>
      </c>
      <c r="B209" s="11" t="s">
        <v>12</v>
      </c>
      <c r="C209" s="18">
        <f t="shared" si="78"/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6"/>
      <c r="P209" s="9"/>
      <c r="Q209" s="9"/>
      <c r="R209" s="9"/>
      <c r="S209" s="9"/>
    </row>
    <row r="210" spans="1:19" s="4" customFormat="1">
      <c r="A210" s="62">
        <v>153</v>
      </c>
      <c r="B210" s="11" t="s">
        <v>13</v>
      </c>
      <c r="C210" s="18">
        <f t="shared" si="78"/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6"/>
      <c r="P210" s="9"/>
      <c r="Q210" s="9"/>
      <c r="R210" s="9"/>
      <c r="S210" s="9"/>
    </row>
    <row r="211" spans="1:19" s="4" customFormat="1">
      <c r="A211" s="62">
        <v>154</v>
      </c>
      <c r="B211" s="11" t="s">
        <v>14</v>
      </c>
      <c r="C211" s="18">
        <f t="shared" si="78"/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6"/>
      <c r="P211" s="9"/>
      <c r="Q211" s="9"/>
      <c r="R211" s="9"/>
      <c r="S211" s="9"/>
    </row>
    <row r="212" spans="1:19" s="4" customFormat="1" ht="75" customHeight="1">
      <c r="A212" s="62">
        <v>155</v>
      </c>
      <c r="B212" s="11" t="s">
        <v>55</v>
      </c>
      <c r="C212" s="18">
        <f t="shared" si="78"/>
        <v>15399.899999999998</v>
      </c>
      <c r="D212" s="18">
        <f>D213+D215+D216</f>
        <v>5622.7</v>
      </c>
      <c r="E212" s="18">
        <f t="shared" ref="E212:N212" si="87">E213+E215+E216</f>
        <v>4152.3999999999996</v>
      </c>
      <c r="F212" s="18">
        <f t="shared" si="87"/>
        <v>0</v>
      </c>
      <c r="G212" s="18">
        <f t="shared" si="87"/>
        <v>0</v>
      </c>
      <c r="H212" s="18">
        <f t="shared" si="87"/>
        <v>0</v>
      </c>
      <c r="I212" s="18">
        <f t="shared" si="87"/>
        <v>5624.8</v>
      </c>
      <c r="J212" s="18">
        <f t="shared" si="87"/>
        <v>0</v>
      </c>
      <c r="K212" s="18">
        <f t="shared" si="87"/>
        <v>0</v>
      </c>
      <c r="L212" s="18">
        <f t="shared" si="87"/>
        <v>0</v>
      </c>
      <c r="M212" s="18">
        <f t="shared" si="87"/>
        <v>0</v>
      </c>
      <c r="N212" s="18">
        <f t="shared" si="87"/>
        <v>0</v>
      </c>
      <c r="O212" s="11" t="s">
        <v>132</v>
      </c>
      <c r="P212" s="9"/>
      <c r="Q212" s="9"/>
      <c r="R212" s="9"/>
      <c r="S212" s="9"/>
    </row>
    <row r="213" spans="1:19" s="4" customFormat="1">
      <c r="A213" s="62">
        <v>156</v>
      </c>
      <c r="B213" s="11" t="s">
        <v>12</v>
      </c>
      <c r="C213" s="18">
        <f t="shared" si="78"/>
        <v>15399.899999999998</v>
      </c>
      <c r="D213" s="18">
        <v>5622.7</v>
      </c>
      <c r="E213" s="18">
        <v>4152.3999999999996</v>
      </c>
      <c r="F213" s="18">
        <v>0</v>
      </c>
      <c r="G213" s="18">
        <v>0</v>
      </c>
      <c r="H213" s="18">
        <v>0</v>
      </c>
      <c r="I213" s="18">
        <v>5624.8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6"/>
      <c r="P213" s="9"/>
      <c r="Q213" s="9"/>
      <c r="R213" s="9"/>
      <c r="S213" s="9"/>
    </row>
    <row r="214" spans="1:19" s="4" customFormat="1" ht="30">
      <c r="A214" s="62">
        <v>157</v>
      </c>
      <c r="B214" s="11" t="s">
        <v>78</v>
      </c>
      <c r="C214" s="18">
        <f t="shared" si="78"/>
        <v>2482.1</v>
      </c>
      <c r="D214" s="18">
        <v>0</v>
      </c>
      <c r="E214" s="18">
        <v>2482.1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6"/>
      <c r="P214" s="9"/>
      <c r="Q214" s="9"/>
      <c r="R214" s="9"/>
      <c r="S214" s="9"/>
    </row>
    <row r="215" spans="1:19" s="4" customFormat="1">
      <c r="A215" s="62">
        <v>158</v>
      </c>
      <c r="B215" s="11" t="s">
        <v>13</v>
      </c>
      <c r="C215" s="18">
        <f t="shared" si="78"/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6"/>
      <c r="P215" s="9"/>
      <c r="Q215" s="9"/>
      <c r="R215" s="9"/>
      <c r="S215" s="9"/>
    </row>
    <row r="216" spans="1:19" s="4" customFormat="1">
      <c r="A216" s="62">
        <v>159</v>
      </c>
      <c r="B216" s="11" t="s">
        <v>14</v>
      </c>
      <c r="C216" s="18">
        <f t="shared" si="78"/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6"/>
      <c r="P216" s="9"/>
      <c r="Q216" s="9"/>
      <c r="R216" s="9"/>
      <c r="S216" s="9"/>
    </row>
    <row r="217" spans="1:19" s="4" customFormat="1" ht="75">
      <c r="A217" s="62">
        <v>160</v>
      </c>
      <c r="B217" s="11" t="s">
        <v>91</v>
      </c>
      <c r="C217" s="18">
        <f t="shared" si="78"/>
        <v>150079.9</v>
      </c>
      <c r="D217" s="18">
        <f>D218+D220+D221</f>
        <v>16412.3</v>
      </c>
      <c r="E217" s="18">
        <f t="shared" ref="E217:N217" si="88">E218+E220+E221</f>
        <v>20481.2</v>
      </c>
      <c r="F217" s="18">
        <f t="shared" si="88"/>
        <v>20834.7</v>
      </c>
      <c r="G217" s="18">
        <f t="shared" si="88"/>
        <v>21331.5</v>
      </c>
      <c r="H217" s="18">
        <f t="shared" si="88"/>
        <v>12269.4</v>
      </c>
      <c r="I217" s="18">
        <f t="shared" si="88"/>
        <v>11083.6</v>
      </c>
      <c r="J217" s="18">
        <f t="shared" si="88"/>
        <v>0</v>
      </c>
      <c r="K217" s="18">
        <f t="shared" si="88"/>
        <v>11916.8</v>
      </c>
      <c r="L217" s="18">
        <f t="shared" si="88"/>
        <v>11916.8</v>
      </c>
      <c r="M217" s="18">
        <f t="shared" si="88"/>
        <v>11916.8</v>
      </c>
      <c r="N217" s="18">
        <f t="shared" si="88"/>
        <v>11916.8</v>
      </c>
      <c r="O217" s="11" t="s">
        <v>131</v>
      </c>
      <c r="P217" s="9"/>
      <c r="Q217" s="9"/>
      <c r="R217" s="9"/>
      <c r="S217" s="9"/>
    </row>
    <row r="218" spans="1:19" s="4" customFormat="1">
      <c r="A218" s="62">
        <v>161</v>
      </c>
      <c r="B218" s="11" t="s">
        <v>12</v>
      </c>
      <c r="C218" s="18">
        <f t="shared" si="78"/>
        <v>150079.9</v>
      </c>
      <c r="D218" s="18">
        <v>16412.3</v>
      </c>
      <c r="E218" s="18">
        <v>20481.2</v>
      </c>
      <c r="F218" s="18">
        <v>20834.7</v>
      </c>
      <c r="G218" s="18">
        <v>21331.5</v>
      </c>
      <c r="H218" s="18">
        <v>12269.4</v>
      </c>
      <c r="I218" s="18">
        <v>11083.6</v>
      </c>
      <c r="J218" s="18">
        <v>0</v>
      </c>
      <c r="K218" s="18">
        <v>11916.8</v>
      </c>
      <c r="L218" s="18">
        <v>11916.8</v>
      </c>
      <c r="M218" s="18">
        <v>11916.8</v>
      </c>
      <c r="N218" s="18">
        <v>11916.8</v>
      </c>
      <c r="O218" s="16"/>
      <c r="P218" s="9"/>
      <c r="Q218" s="9"/>
      <c r="R218" s="9"/>
      <c r="S218" s="9"/>
    </row>
    <row r="219" spans="1:19" s="4" customFormat="1" ht="30">
      <c r="A219" s="62">
        <v>162</v>
      </c>
      <c r="B219" s="11" t="s">
        <v>79</v>
      </c>
      <c r="C219" s="18">
        <f t="shared" si="78"/>
        <v>10850.5</v>
      </c>
      <c r="D219" s="18">
        <v>0</v>
      </c>
      <c r="E219" s="18">
        <v>7168.2</v>
      </c>
      <c r="F219" s="18">
        <v>3682.3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6"/>
      <c r="P219" s="9"/>
      <c r="Q219" s="9"/>
      <c r="R219" s="9"/>
      <c r="S219" s="9"/>
    </row>
    <row r="220" spans="1:19" s="4" customFormat="1">
      <c r="A220" s="62">
        <v>163</v>
      </c>
      <c r="B220" s="11" t="s">
        <v>13</v>
      </c>
      <c r="C220" s="18">
        <f t="shared" si="78"/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6"/>
      <c r="P220" s="9"/>
      <c r="Q220" s="9"/>
      <c r="R220" s="9"/>
      <c r="S220" s="9"/>
    </row>
    <row r="221" spans="1:19" s="4" customFormat="1">
      <c r="A221" s="62">
        <v>164</v>
      </c>
      <c r="B221" s="11" t="s">
        <v>14</v>
      </c>
      <c r="C221" s="18">
        <f t="shared" si="78"/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6"/>
      <c r="P221" s="9"/>
      <c r="Q221" s="9"/>
      <c r="R221" s="9"/>
      <c r="S221" s="9"/>
    </row>
    <row r="222" spans="1:19" s="4" customFormat="1" ht="45">
      <c r="A222" s="62">
        <v>165</v>
      </c>
      <c r="B222" s="11" t="s">
        <v>92</v>
      </c>
      <c r="C222" s="18">
        <f t="shared" si="78"/>
        <v>10237.1</v>
      </c>
      <c r="D222" s="18">
        <f>SUM(D223:D225)</f>
        <v>1260.8</v>
      </c>
      <c r="E222" s="18">
        <f t="shared" ref="E222:N222" si="89">SUM(E223:E225)</f>
        <v>965</v>
      </c>
      <c r="F222" s="18">
        <f t="shared" si="89"/>
        <v>645.29999999999995</v>
      </c>
      <c r="G222" s="18">
        <f t="shared" si="89"/>
        <v>1071.8</v>
      </c>
      <c r="H222" s="18">
        <f t="shared" si="89"/>
        <v>531.79999999999995</v>
      </c>
      <c r="I222" s="18">
        <f t="shared" si="89"/>
        <v>1100.4000000000001</v>
      </c>
      <c r="J222" s="18">
        <f t="shared" si="89"/>
        <v>0</v>
      </c>
      <c r="K222" s="18">
        <f t="shared" si="89"/>
        <v>1165.5</v>
      </c>
      <c r="L222" s="18">
        <f t="shared" si="89"/>
        <v>1165.5</v>
      </c>
      <c r="M222" s="18">
        <f t="shared" si="89"/>
        <v>1165.5</v>
      </c>
      <c r="N222" s="18">
        <f t="shared" si="89"/>
        <v>1165.5</v>
      </c>
      <c r="O222" s="11" t="s">
        <v>199</v>
      </c>
      <c r="P222" s="9"/>
      <c r="Q222" s="9"/>
      <c r="R222" s="9"/>
      <c r="S222" s="9"/>
    </row>
    <row r="223" spans="1:19" s="4" customFormat="1">
      <c r="A223" s="62">
        <v>166</v>
      </c>
      <c r="B223" s="11" t="s">
        <v>12</v>
      </c>
      <c r="C223" s="18">
        <f t="shared" si="78"/>
        <v>10237.1</v>
      </c>
      <c r="D223" s="18">
        <v>1260.8</v>
      </c>
      <c r="E223" s="18">
        <v>965</v>
      </c>
      <c r="F223" s="18">
        <v>645.29999999999995</v>
      </c>
      <c r="G223" s="18">
        <v>1071.8</v>
      </c>
      <c r="H223" s="18">
        <v>531.79999999999995</v>
      </c>
      <c r="I223" s="18">
        <v>1100.4000000000001</v>
      </c>
      <c r="J223" s="18">
        <v>0</v>
      </c>
      <c r="K223" s="18">
        <v>1165.5</v>
      </c>
      <c r="L223" s="18">
        <v>1165.5</v>
      </c>
      <c r="M223" s="18">
        <v>1165.5</v>
      </c>
      <c r="N223" s="18">
        <v>1165.5</v>
      </c>
      <c r="O223" s="16"/>
      <c r="P223" s="9"/>
      <c r="Q223" s="9"/>
      <c r="R223" s="9"/>
      <c r="S223" s="9"/>
    </row>
    <row r="224" spans="1:19" s="4" customFormat="1">
      <c r="A224" s="62">
        <v>167</v>
      </c>
      <c r="B224" s="11" t="s">
        <v>13</v>
      </c>
      <c r="C224" s="18">
        <f t="shared" si="78"/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6"/>
      <c r="P224" s="9"/>
      <c r="Q224" s="9"/>
      <c r="R224" s="9"/>
      <c r="S224" s="9"/>
    </row>
    <row r="225" spans="1:19" s="4" customFormat="1">
      <c r="A225" s="62">
        <v>168</v>
      </c>
      <c r="B225" s="11" t="s">
        <v>14</v>
      </c>
      <c r="C225" s="18">
        <f t="shared" si="78"/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6"/>
      <c r="P225" s="9"/>
      <c r="Q225" s="9"/>
      <c r="R225" s="9"/>
      <c r="S225" s="9"/>
    </row>
    <row r="226" spans="1:19" s="4" customFormat="1" ht="75">
      <c r="A226" s="62">
        <v>169</v>
      </c>
      <c r="B226" s="11" t="s">
        <v>93</v>
      </c>
      <c r="C226" s="18">
        <f t="shared" si="78"/>
        <v>74857.100000000006</v>
      </c>
      <c r="D226" s="18">
        <f t="shared" ref="D226:N226" si="90">SUM(D227:D229)</f>
        <v>6161.3</v>
      </c>
      <c r="E226" s="18">
        <f t="shared" si="90"/>
        <v>3063.8</v>
      </c>
      <c r="F226" s="18">
        <f t="shared" si="90"/>
        <v>5000</v>
      </c>
      <c r="G226" s="18">
        <f t="shared" si="90"/>
        <v>4953.7</v>
      </c>
      <c r="H226" s="18">
        <f t="shared" si="90"/>
        <v>4970.3999999999996</v>
      </c>
      <c r="I226" s="18">
        <f t="shared" si="90"/>
        <v>8340.4</v>
      </c>
      <c r="J226" s="18">
        <f t="shared" si="90"/>
        <v>6353.1</v>
      </c>
      <c r="K226" s="18">
        <f t="shared" si="90"/>
        <v>9003.6</v>
      </c>
      <c r="L226" s="18">
        <f t="shared" si="90"/>
        <v>9003.6</v>
      </c>
      <c r="M226" s="18">
        <f t="shared" si="90"/>
        <v>9003.6</v>
      </c>
      <c r="N226" s="18">
        <f t="shared" si="90"/>
        <v>9003.6</v>
      </c>
      <c r="O226" s="11" t="s">
        <v>198</v>
      </c>
      <c r="P226" s="9"/>
      <c r="Q226" s="9"/>
      <c r="R226" s="9"/>
      <c r="S226" s="9"/>
    </row>
    <row r="227" spans="1:19" s="4" customFormat="1">
      <c r="A227" s="62">
        <v>170</v>
      </c>
      <c r="B227" s="11" t="s">
        <v>12</v>
      </c>
      <c r="C227" s="18">
        <f t="shared" si="78"/>
        <v>74857.100000000006</v>
      </c>
      <c r="D227" s="18">
        <v>6161.3</v>
      </c>
      <c r="E227" s="18">
        <v>3063.8</v>
      </c>
      <c r="F227" s="18">
        <v>5000</v>
      </c>
      <c r="G227" s="18">
        <v>4953.7</v>
      </c>
      <c r="H227" s="18">
        <v>4970.3999999999996</v>
      </c>
      <c r="I227" s="18">
        <v>8340.4</v>
      </c>
      <c r="J227" s="18">
        <v>6353.1</v>
      </c>
      <c r="K227" s="18">
        <v>9003.6</v>
      </c>
      <c r="L227" s="18">
        <v>9003.6</v>
      </c>
      <c r="M227" s="18">
        <v>9003.6</v>
      </c>
      <c r="N227" s="18">
        <v>9003.6</v>
      </c>
      <c r="O227" s="16"/>
      <c r="P227" s="9"/>
      <c r="Q227" s="9"/>
      <c r="R227" s="9"/>
      <c r="S227" s="9"/>
    </row>
    <row r="228" spans="1:19" s="4" customFormat="1">
      <c r="A228" s="62">
        <v>171</v>
      </c>
      <c r="B228" s="11" t="s">
        <v>13</v>
      </c>
      <c r="C228" s="18">
        <f t="shared" si="78"/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6"/>
      <c r="P228" s="9"/>
      <c r="Q228" s="9"/>
      <c r="R228" s="9"/>
      <c r="S228" s="9"/>
    </row>
    <row r="229" spans="1:19" s="4" customFormat="1">
      <c r="A229" s="62">
        <v>172</v>
      </c>
      <c r="B229" s="11" t="s">
        <v>14</v>
      </c>
      <c r="C229" s="18">
        <f t="shared" si="78"/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6"/>
      <c r="P229" s="9"/>
      <c r="Q229" s="9"/>
      <c r="R229" s="9"/>
      <c r="S229" s="9"/>
    </row>
    <row r="230" spans="1:19" s="4" customFormat="1" ht="61.5" customHeight="1">
      <c r="A230" s="62">
        <v>173</v>
      </c>
      <c r="B230" s="11" t="s">
        <v>94</v>
      </c>
      <c r="C230" s="18">
        <f t="shared" si="78"/>
        <v>28725.1</v>
      </c>
      <c r="D230" s="18">
        <f t="shared" ref="D230:N230" si="91">SUM(D231:D233)</f>
        <v>738.5</v>
      </c>
      <c r="E230" s="18">
        <f t="shared" si="91"/>
        <v>1183.4000000000001</v>
      </c>
      <c r="F230" s="18">
        <f t="shared" si="91"/>
        <v>0</v>
      </c>
      <c r="G230" s="18">
        <f t="shared" si="91"/>
        <v>2514.5</v>
      </c>
      <c r="H230" s="18">
        <f t="shared" si="91"/>
        <v>552.5</v>
      </c>
      <c r="I230" s="18">
        <f t="shared" si="91"/>
        <v>10955</v>
      </c>
      <c r="J230" s="18">
        <f t="shared" si="91"/>
        <v>0</v>
      </c>
      <c r="K230" s="18">
        <f t="shared" si="91"/>
        <v>3195.3</v>
      </c>
      <c r="L230" s="18">
        <f t="shared" si="91"/>
        <v>3195.3</v>
      </c>
      <c r="M230" s="18">
        <f t="shared" si="91"/>
        <v>3195.3</v>
      </c>
      <c r="N230" s="18">
        <f t="shared" si="91"/>
        <v>3195.3</v>
      </c>
      <c r="O230" s="11" t="s">
        <v>130</v>
      </c>
      <c r="P230" s="9"/>
      <c r="Q230" s="9"/>
      <c r="R230" s="9"/>
      <c r="S230" s="9"/>
    </row>
    <row r="231" spans="1:19" s="4" customFormat="1">
      <c r="A231" s="62">
        <v>174</v>
      </c>
      <c r="B231" s="11" t="s">
        <v>12</v>
      </c>
      <c r="C231" s="18">
        <f t="shared" si="78"/>
        <v>28725.1</v>
      </c>
      <c r="D231" s="18">
        <v>738.5</v>
      </c>
      <c r="E231" s="18">
        <v>1183.4000000000001</v>
      </c>
      <c r="F231" s="18">
        <v>0</v>
      </c>
      <c r="G231" s="18">
        <v>2514.5</v>
      </c>
      <c r="H231" s="18">
        <v>552.5</v>
      </c>
      <c r="I231" s="18">
        <v>10955</v>
      </c>
      <c r="J231" s="18">
        <v>0</v>
      </c>
      <c r="K231" s="18">
        <v>3195.3</v>
      </c>
      <c r="L231" s="18">
        <v>3195.3</v>
      </c>
      <c r="M231" s="18">
        <v>3195.3</v>
      </c>
      <c r="N231" s="18">
        <v>3195.3</v>
      </c>
      <c r="O231" s="16"/>
      <c r="P231" s="9"/>
      <c r="Q231" s="9"/>
      <c r="R231" s="9"/>
      <c r="S231" s="9"/>
    </row>
    <row r="232" spans="1:19" s="4" customFormat="1">
      <c r="A232" s="62">
        <v>175</v>
      </c>
      <c r="B232" s="11" t="s">
        <v>13</v>
      </c>
      <c r="C232" s="18">
        <f t="shared" si="78"/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6"/>
      <c r="P232" s="9"/>
      <c r="Q232" s="9"/>
      <c r="R232" s="9"/>
      <c r="S232" s="9"/>
    </row>
    <row r="233" spans="1:19" s="4" customFormat="1">
      <c r="A233" s="62">
        <v>176</v>
      </c>
      <c r="B233" s="11" t="s">
        <v>14</v>
      </c>
      <c r="C233" s="18">
        <f t="shared" si="78"/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6"/>
      <c r="P233" s="9"/>
      <c r="Q233" s="9"/>
      <c r="R233" s="9"/>
      <c r="S233" s="9"/>
    </row>
    <row r="234" spans="1:19" s="4" customFormat="1" ht="91.5" customHeight="1">
      <c r="A234" s="62">
        <v>177</v>
      </c>
      <c r="B234" s="11" t="s">
        <v>82</v>
      </c>
      <c r="C234" s="18">
        <f t="shared" si="78"/>
        <v>2162.4</v>
      </c>
      <c r="D234" s="18">
        <f t="shared" ref="D234:N234" si="92">SUM(D235:D237)</f>
        <v>800</v>
      </c>
      <c r="E234" s="18">
        <f t="shared" si="92"/>
        <v>1362.4</v>
      </c>
      <c r="F234" s="18">
        <f t="shared" si="92"/>
        <v>0</v>
      </c>
      <c r="G234" s="18">
        <f t="shared" si="92"/>
        <v>0</v>
      </c>
      <c r="H234" s="18">
        <f t="shared" si="92"/>
        <v>0</v>
      </c>
      <c r="I234" s="18">
        <f t="shared" si="92"/>
        <v>0</v>
      </c>
      <c r="J234" s="18">
        <f t="shared" si="92"/>
        <v>0</v>
      </c>
      <c r="K234" s="18">
        <f t="shared" si="92"/>
        <v>0</v>
      </c>
      <c r="L234" s="18">
        <f t="shared" si="92"/>
        <v>0</v>
      </c>
      <c r="M234" s="18">
        <f t="shared" si="92"/>
        <v>0</v>
      </c>
      <c r="N234" s="18">
        <f t="shared" si="92"/>
        <v>0</v>
      </c>
      <c r="O234" s="11" t="s">
        <v>129</v>
      </c>
      <c r="P234" s="9"/>
      <c r="Q234" s="9"/>
      <c r="R234" s="9"/>
      <c r="S234" s="9"/>
    </row>
    <row r="235" spans="1:19" s="4" customFormat="1">
      <c r="A235" s="62">
        <v>178</v>
      </c>
      <c r="B235" s="11" t="s">
        <v>12</v>
      </c>
      <c r="C235" s="18">
        <f t="shared" si="78"/>
        <v>1600</v>
      </c>
      <c r="D235" s="18">
        <v>800</v>
      </c>
      <c r="E235" s="18">
        <v>800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6"/>
      <c r="P235" s="9"/>
      <c r="Q235" s="9"/>
      <c r="R235" s="9"/>
      <c r="S235" s="9"/>
    </row>
    <row r="236" spans="1:19" s="4" customFormat="1">
      <c r="A236" s="62">
        <v>179</v>
      </c>
      <c r="B236" s="11" t="s">
        <v>13</v>
      </c>
      <c r="C236" s="18">
        <f t="shared" si="78"/>
        <v>562.4</v>
      </c>
      <c r="D236" s="18">
        <v>0</v>
      </c>
      <c r="E236" s="18">
        <v>562.4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6"/>
      <c r="P236" s="9"/>
      <c r="Q236" s="9"/>
      <c r="R236" s="9"/>
      <c r="S236" s="9"/>
    </row>
    <row r="237" spans="1:19" s="4" customFormat="1">
      <c r="A237" s="62">
        <v>180</v>
      </c>
      <c r="B237" s="11" t="s">
        <v>14</v>
      </c>
      <c r="C237" s="18">
        <f t="shared" si="78"/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6"/>
      <c r="P237" s="9"/>
      <c r="Q237" s="9"/>
      <c r="R237" s="9"/>
      <c r="S237" s="9"/>
    </row>
    <row r="238" spans="1:19" s="4" customFormat="1" ht="75">
      <c r="A238" s="62">
        <v>181</v>
      </c>
      <c r="B238" s="11" t="s">
        <v>83</v>
      </c>
      <c r="C238" s="18">
        <f t="shared" si="78"/>
        <v>13780.900000000001</v>
      </c>
      <c r="D238" s="18">
        <f t="shared" ref="D238:N238" si="93">SUM(D239:D241)</f>
        <v>0</v>
      </c>
      <c r="E238" s="18">
        <f t="shared" si="93"/>
        <v>0</v>
      </c>
      <c r="F238" s="18">
        <f t="shared" si="93"/>
        <v>1586.5</v>
      </c>
      <c r="G238" s="18">
        <f t="shared" si="93"/>
        <v>1565.7</v>
      </c>
      <c r="H238" s="18">
        <f t="shared" si="93"/>
        <v>1551.8</v>
      </c>
      <c r="I238" s="18">
        <f t="shared" si="93"/>
        <v>1535.6</v>
      </c>
      <c r="J238" s="18">
        <f t="shared" si="93"/>
        <v>1519.3</v>
      </c>
      <c r="K238" s="18">
        <f t="shared" si="93"/>
        <v>1505.5</v>
      </c>
      <c r="L238" s="18">
        <f t="shared" si="93"/>
        <v>1505.5</v>
      </c>
      <c r="M238" s="18">
        <f t="shared" si="93"/>
        <v>1505.5</v>
      </c>
      <c r="N238" s="18">
        <f t="shared" si="93"/>
        <v>1505.5</v>
      </c>
      <c r="O238" s="11" t="s">
        <v>128</v>
      </c>
      <c r="P238" s="9"/>
      <c r="Q238" s="9"/>
      <c r="R238" s="9"/>
      <c r="S238" s="9"/>
    </row>
    <row r="239" spans="1:19" s="4" customFormat="1">
      <c r="A239" s="62">
        <v>182</v>
      </c>
      <c r="B239" s="11" t="s">
        <v>12</v>
      </c>
      <c r="C239" s="18">
        <f t="shared" si="78"/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6"/>
      <c r="P239" s="9"/>
      <c r="Q239" s="9"/>
      <c r="R239" s="9"/>
      <c r="S239" s="9"/>
    </row>
    <row r="240" spans="1:19" s="4" customFormat="1">
      <c r="A240" s="62">
        <v>183</v>
      </c>
      <c r="B240" s="11" t="s">
        <v>13</v>
      </c>
      <c r="C240" s="18">
        <f t="shared" si="78"/>
        <v>13780.900000000001</v>
      </c>
      <c r="D240" s="18">
        <v>0</v>
      </c>
      <c r="E240" s="18">
        <v>0</v>
      </c>
      <c r="F240" s="18">
        <v>1586.5</v>
      </c>
      <c r="G240" s="18">
        <v>1565.7</v>
      </c>
      <c r="H240" s="18">
        <v>1551.8</v>
      </c>
      <c r="I240" s="18">
        <v>1535.6</v>
      </c>
      <c r="J240" s="18">
        <v>1519.3</v>
      </c>
      <c r="K240" s="18">
        <v>1505.5</v>
      </c>
      <c r="L240" s="18">
        <v>1505.5</v>
      </c>
      <c r="M240" s="18">
        <v>1505.5</v>
      </c>
      <c r="N240" s="18">
        <v>1505.5</v>
      </c>
      <c r="O240" s="16"/>
      <c r="P240" s="9"/>
      <c r="Q240" s="9"/>
      <c r="R240" s="9"/>
      <c r="S240" s="9"/>
    </row>
    <row r="241" spans="1:19" s="4" customFormat="1">
      <c r="A241" s="62">
        <v>184</v>
      </c>
      <c r="B241" s="11" t="s">
        <v>14</v>
      </c>
      <c r="C241" s="18">
        <f t="shared" si="78"/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6"/>
      <c r="P241" s="9"/>
      <c r="Q241" s="9"/>
      <c r="R241" s="9"/>
      <c r="S241" s="9"/>
    </row>
    <row r="242" spans="1:19" s="4" customFormat="1" ht="75">
      <c r="A242" s="62">
        <v>185</v>
      </c>
      <c r="B242" s="11" t="s">
        <v>95</v>
      </c>
      <c r="C242" s="18">
        <f t="shared" si="78"/>
        <v>26207.899999999998</v>
      </c>
      <c r="D242" s="18">
        <f t="shared" ref="D242:N242" si="94">SUM(D243:D245)</f>
        <v>2000</v>
      </c>
      <c r="E242" s="18">
        <f t="shared" si="94"/>
        <v>1785</v>
      </c>
      <c r="F242" s="18">
        <f t="shared" si="94"/>
        <v>2500</v>
      </c>
      <c r="G242" s="18">
        <f t="shared" si="94"/>
        <v>2250</v>
      </c>
      <c r="H242" s="18">
        <f t="shared" si="94"/>
        <v>1782.7</v>
      </c>
      <c r="I242" s="18">
        <f t="shared" si="94"/>
        <v>2500</v>
      </c>
      <c r="J242" s="18">
        <f t="shared" si="94"/>
        <v>2595</v>
      </c>
      <c r="K242" s="18">
        <f t="shared" si="94"/>
        <v>2698.8</v>
      </c>
      <c r="L242" s="18">
        <f t="shared" si="94"/>
        <v>2698.8</v>
      </c>
      <c r="M242" s="18">
        <f t="shared" si="94"/>
        <v>2698.8</v>
      </c>
      <c r="N242" s="18">
        <f t="shared" si="94"/>
        <v>2698.8</v>
      </c>
      <c r="O242" s="11" t="s">
        <v>127</v>
      </c>
      <c r="P242" s="9"/>
      <c r="Q242" s="9"/>
      <c r="R242" s="9"/>
      <c r="S242" s="9"/>
    </row>
    <row r="243" spans="1:19" s="4" customFormat="1">
      <c r="A243" s="62">
        <v>186</v>
      </c>
      <c r="B243" s="11" t="s">
        <v>12</v>
      </c>
      <c r="C243" s="18">
        <f t="shared" si="78"/>
        <v>26207.899999999998</v>
      </c>
      <c r="D243" s="18">
        <v>2000</v>
      </c>
      <c r="E243" s="18">
        <v>1785</v>
      </c>
      <c r="F243" s="18">
        <v>2500</v>
      </c>
      <c r="G243" s="18">
        <v>2250</v>
      </c>
      <c r="H243" s="18">
        <v>1782.7</v>
      </c>
      <c r="I243" s="18">
        <v>2500</v>
      </c>
      <c r="J243" s="18">
        <v>2595</v>
      </c>
      <c r="K243" s="18">
        <v>2698.8</v>
      </c>
      <c r="L243" s="18">
        <v>2698.8</v>
      </c>
      <c r="M243" s="18">
        <v>2698.8</v>
      </c>
      <c r="N243" s="18">
        <v>2698.8</v>
      </c>
      <c r="O243" s="16"/>
      <c r="P243" s="9"/>
      <c r="Q243" s="9"/>
      <c r="R243" s="9"/>
      <c r="S243" s="9"/>
    </row>
    <row r="244" spans="1:19" s="4" customFormat="1">
      <c r="A244" s="62">
        <v>187</v>
      </c>
      <c r="B244" s="11" t="s">
        <v>13</v>
      </c>
      <c r="C244" s="18">
        <f t="shared" si="78"/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6"/>
      <c r="P244" s="9"/>
      <c r="Q244" s="9"/>
      <c r="R244" s="9"/>
      <c r="S244" s="9"/>
    </row>
    <row r="245" spans="1:19" s="4" customFormat="1">
      <c r="A245" s="62">
        <v>188</v>
      </c>
      <c r="B245" s="11" t="s">
        <v>14</v>
      </c>
      <c r="C245" s="18">
        <f t="shared" si="78"/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6"/>
      <c r="P245" s="9"/>
      <c r="Q245" s="9"/>
      <c r="R245" s="9"/>
      <c r="S245" s="9"/>
    </row>
    <row r="246" spans="1:19" s="4" customFormat="1" ht="75">
      <c r="A246" s="62">
        <v>189</v>
      </c>
      <c r="B246" s="11" t="s">
        <v>71</v>
      </c>
      <c r="C246" s="18">
        <f t="shared" si="78"/>
        <v>24157.300000000003</v>
      </c>
      <c r="D246" s="18">
        <f t="shared" ref="D246:N246" si="95">SUM(D247:D249)</f>
        <v>1111.5</v>
      </c>
      <c r="E246" s="18">
        <f t="shared" si="95"/>
        <v>800</v>
      </c>
      <c r="F246" s="18">
        <f t="shared" si="95"/>
        <v>440.7</v>
      </c>
      <c r="G246" s="18">
        <f t="shared" si="95"/>
        <v>1708.6</v>
      </c>
      <c r="H246" s="18">
        <f t="shared" si="95"/>
        <v>1358.7</v>
      </c>
      <c r="I246" s="18">
        <f t="shared" si="95"/>
        <v>3537</v>
      </c>
      <c r="J246" s="18">
        <f t="shared" si="95"/>
        <v>0</v>
      </c>
      <c r="K246" s="18">
        <f t="shared" si="95"/>
        <v>3800.2</v>
      </c>
      <c r="L246" s="18">
        <f t="shared" si="95"/>
        <v>3800.2</v>
      </c>
      <c r="M246" s="18">
        <f t="shared" si="95"/>
        <v>3800.2</v>
      </c>
      <c r="N246" s="18">
        <f t="shared" si="95"/>
        <v>3800.2</v>
      </c>
      <c r="O246" s="11" t="s">
        <v>180</v>
      </c>
      <c r="P246" s="9"/>
      <c r="Q246" s="9"/>
      <c r="R246" s="9"/>
      <c r="S246" s="9"/>
    </row>
    <row r="247" spans="1:19" s="4" customFormat="1">
      <c r="A247" s="62">
        <v>190</v>
      </c>
      <c r="B247" s="11" t="s">
        <v>12</v>
      </c>
      <c r="C247" s="18">
        <f t="shared" si="78"/>
        <v>24157.300000000003</v>
      </c>
      <c r="D247" s="18">
        <v>1111.5</v>
      </c>
      <c r="E247" s="18">
        <v>800</v>
      </c>
      <c r="F247" s="18">
        <v>440.7</v>
      </c>
      <c r="G247" s="18">
        <v>1708.6</v>
      </c>
      <c r="H247" s="18">
        <v>1358.7</v>
      </c>
      <c r="I247" s="18">
        <v>3537</v>
      </c>
      <c r="J247" s="18">
        <v>0</v>
      </c>
      <c r="K247" s="18">
        <v>3800.2</v>
      </c>
      <c r="L247" s="18">
        <v>3800.2</v>
      </c>
      <c r="M247" s="18">
        <v>3800.2</v>
      </c>
      <c r="N247" s="18">
        <v>3800.2</v>
      </c>
      <c r="O247" s="16"/>
      <c r="P247" s="9"/>
      <c r="Q247" s="9"/>
      <c r="R247" s="9"/>
      <c r="S247" s="9"/>
    </row>
    <row r="248" spans="1:19" s="4" customFormat="1">
      <c r="A248" s="62">
        <v>191</v>
      </c>
      <c r="B248" s="11" t="s">
        <v>13</v>
      </c>
      <c r="C248" s="18">
        <f t="shared" si="78"/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6"/>
      <c r="P248" s="9"/>
      <c r="Q248" s="9"/>
      <c r="R248" s="9"/>
      <c r="S248" s="9"/>
    </row>
    <row r="249" spans="1:19" s="4" customFormat="1">
      <c r="A249" s="62">
        <v>192</v>
      </c>
      <c r="B249" s="11" t="s">
        <v>14</v>
      </c>
      <c r="C249" s="18">
        <f t="shared" si="78"/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6"/>
      <c r="P249" s="9"/>
      <c r="Q249" s="9"/>
      <c r="R249" s="9"/>
      <c r="S249" s="9"/>
    </row>
    <row r="250" spans="1:19" s="4" customFormat="1" ht="90">
      <c r="A250" s="62" t="s">
        <v>161</v>
      </c>
      <c r="B250" s="11" t="s">
        <v>102</v>
      </c>
      <c r="C250" s="18">
        <f t="shared" si="78"/>
        <v>764.5</v>
      </c>
      <c r="D250" s="18">
        <f>SUM(D251:D253)</f>
        <v>0</v>
      </c>
      <c r="E250" s="18">
        <f t="shared" ref="E250:N250" si="96">SUM(E251:E253)</f>
        <v>0</v>
      </c>
      <c r="F250" s="18">
        <f t="shared" si="96"/>
        <v>0</v>
      </c>
      <c r="G250" s="18">
        <f t="shared" si="96"/>
        <v>0</v>
      </c>
      <c r="H250" s="18">
        <f t="shared" si="96"/>
        <v>764.5</v>
      </c>
      <c r="I250" s="18">
        <f t="shared" si="96"/>
        <v>0</v>
      </c>
      <c r="J250" s="18">
        <f t="shared" si="96"/>
        <v>0</v>
      </c>
      <c r="K250" s="18">
        <f t="shared" si="96"/>
        <v>0</v>
      </c>
      <c r="L250" s="18">
        <f t="shared" si="96"/>
        <v>0</v>
      </c>
      <c r="M250" s="18">
        <f t="shared" si="96"/>
        <v>0</v>
      </c>
      <c r="N250" s="18">
        <f t="shared" si="96"/>
        <v>0</v>
      </c>
      <c r="O250" s="11" t="s">
        <v>112</v>
      </c>
      <c r="P250" s="9"/>
      <c r="Q250" s="9"/>
      <c r="R250" s="9"/>
      <c r="S250" s="9"/>
    </row>
    <row r="251" spans="1:19" s="4" customFormat="1">
      <c r="A251" s="62" t="s">
        <v>162</v>
      </c>
      <c r="B251" s="11" t="s">
        <v>12</v>
      </c>
      <c r="C251" s="18">
        <f t="shared" si="78"/>
        <v>764.5</v>
      </c>
      <c r="D251" s="18">
        <v>0</v>
      </c>
      <c r="E251" s="18">
        <v>0</v>
      </c>
      <c r="F251" s="18">
        <v>0</v>
      </c>
      <c r="G251" s="18">
        <v>0</v>
      </c>
      <c r="H251" s="18">
        <v>764.5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6"/>
      <c r="P251" s="9"/>
      <c r="Q251" s="9"/>
      <c r="R251" s="9"/>
      <c r="S251" s="9"/>
    </row>
    <row r="252" spans="1:19" s="4" customFormat="1">
      <c r="A252" s="62" t="s">
        <v>163</v>
      </c>
      <c r="B252" s="11" t="s">
        <v>13</v>
      </c>
      <c r="C252" s="18">
        <f t="shared" si="78"/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6"/>
      <c r="P252" s="9"/>
      <c r="Q252" s="9"/>
      <c r="R252" s="9"/>
      <c r="S252" s="9"/>
    </row>
    <row r="253" spans="1:19" s="4" customFormat="1">
      <c r="A253" s="62" t="s">
        <v>164</v>
      </c>
      <c r="B253" s="11" t="s">
        <v>14</v>
      </c>
      <c r="C253" s="18">
        <f t="shared" si="78"/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6"/>
      <c r="P253" s="9"/>
      <c r="Q253" s="9"/>
      <c r="R253" s="9"/>
      <c r="S253" s="9"/>
    </row>
    <row r="254" spans="1:19" s="4" customFormat="1" ht="60">
      <c r="A254" s="62" t="s">
        <v>237</v>
      </c>
      <c r="B254" s="11" t="s">
        <v>240</v>
      </c>
      <c r="C254" s="18">
        <f t="shared" si="78"/>
        <v>835.1</v>
      </c>
      <c r="D254" s="18">
        <f>SUM(D255:D261)</f>
        <v>0</v>
      </c>
      <c r="E254" s="18">
        <f t="shared" ref="E254:N254" si="97">SUM(E255:E261)</f>
        <v>0</v>
      </c>
      <c r="F254" s="18">
        <f t="shared" si="97"/>
        <v>0</v>
      </c>
      <c r="G254" s="18">
        <f t="shared" si="97"/>
        <v>0</v>
      </c>
      <c r="H254" s="18">
        <f t="shared" si="97"/>
        <v>0</v>
      </c>
      <c r="I254" s="18">
        <f>SUM(I255:I257)</f>
        <v>835.1</v>
      </c>
      <c r="J254" s="18">
        <f t="shared" si="97"/>
        <v>0</v>
      </c>
      <c r="K254" s="18">
        <f t="shared" si="97"/>
        <v>0</v>
      </c>
      <c r="L254" s="18">
        <f t="shared" si="97"/>
        <v>0</v>
      </c>
      <c r="M254" s="18">
        <f t="shared" si="97"/>
        <v>0</v>
      </c>
      <c r="N254" s="18">
        <f t="shared" si="97"/>
        <v>0</v>
      </c>
      <c r="O254" s="11" t="s">
        <v>257</v>
      </c>
      <c r="P254" s="9"/>
      <c r="Q254" s="9"/>
      <c r="R254" s="9"/>
      <c r="S254" s="9"/>
    </row>
    <row r="255" spans="1:19" s="4" customFormat="1">
      <c r="A255" s="62" t="s">
        <v>238</v>
      </c>
      <c r="B255" s="11" t="s">
        <v>12</v>
      </c>
      <c r="C255" s="18">
        <f t="shared" si="78"/>
        <v>835.1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835.1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6"/>
      <c r="P255" s="9"/>
      <c r="Q255" s="9"/>
      <c r="R255" s="9"/>
      <c r="S255" s="9"/>
    </row>
    <row r="256" spans="1:19" s="4" customFormat="1">
      <c r="A256" s="62" t="s">
        <v>239</v>
      </c>
      <c r="B256" s="11" t="s">
        <v>13</v>
      </c>
      <c r="C256" s="18">
        <f t="shared" si="78"/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6"/>
      <c r="P256" s="9"/>
      <c r="Q256" s="9"/>
      <c r="R256" s="9"/>
      <c r="S256" s="9"/>
    </row>
    <row r="257" spans="1:19" s="4" customFormat="1">
      <c r="A257" s="62">
        <v>192.8</v>
      </c>
      <c r="B257" s="11" t="s">
        <v>14</v>
      </c>
      <c r="C257" s="18">
        <f t="shared" si="78"/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6"/>
      <c r="P257" s="9"/>
      <c r="Q257" s="9"/>
      <c r="R257" s="9"/>
      <c r="S257" s="9"/>
    </row>
    <row r="258" spans="1:19" s="4" customFormat="1" ht="45">
      <c r="A258" s="62" t="s">
        <v>241</v>
      </c>
      <c r="B258" s="11" t="s">
        <v>245</v>
      </c>
      <c r="C258" s="18">
        <f t="shared" si="78"/>
        <v>219.7</v>
      </c>
      <c r="D258" s="18">
        <f>SUM(D259:D261)</f>
        <v>0</v>
      </c>
      <c r="E258" s="18">
        <f t="shared" ref="E258:N258" si="98">SUM(E259:E261)</f>
        <v>0</v>
      </c>
      <c r="F258" s="18">
        <f t="shared" si="98"/>
        <v>0</v>
      </c>
      <c r="G258" s="18">
        <f t="shared" si="98"/>
        <v>0</v>
      </c>
      <c r="H258" s="18">
        <f t="shared" si="98"/>
        <v>0</v>
      </c>
      <c r="I258" s="18">
        <f t="shared" si="98"/>
        <v>219.7</v>
      </c>
      <c r="J258" s="18">
        <f t="shared" si="98"/>
        <v>0</v>
      </c>
      <c r="K258" s="18">
        <f t="shared" si="98"/>
        <v>0</v>
      </c>
      <c r="L258" s="18">
        <f t="shared" si="98"/>
        <v>0</v>
      </c>
      <c r="M258" s="18">
        <f t="shared" si="98"/>
        <v>0</v>
      </c>
      <c r="N258" s="18">
        <f t="shared" si="98"/>
        <v>0</v>
      </c>
      <c r="O258" s="11" t="s">
        <v>258</v>
      </c>
      <c r="P258" s="9"/>
      <c r="Q258" s="9"/>
      <c r="R258" s="9"/>
      <c r="S258" s="9"/>
    </row>
    <row r="259" spans="1:19" s="4" customFormat="1">
      <c r="A259" s="62" t="s">
        <v>242</v>
      </c>
      <c r="B259" s="11" t="s">
        <v>12</v>
      </c>
      <c r="C259" s="18">
        <f t="shared" si="78"/>
        <v>219.7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219.7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6"/>
      <c r="P259" s="9"/>
      <c r="Q259" s="9"/>
      <c r="R259" s="9"/>
      <c r="S259" s="9"/>
    </row>
    <row r="260" spans="1:19" s="4" customFormat="1">
      <c r="A260" s="62" t="s">
        <v>243</v>
      </c>
      <c r="B260" s="11" t="s">
        <v>13</v>
      </c>
      <c r="C260" s="18">
        <f t="shared" si="78"/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6"/>
      <c r="P260" s="9"/>
      <c r="Q260" s="9"/>
      <c r="R260" s="9"/>
      <c r="S260" s="9"/>
    </row>
    <row r="261" spans="1:19" s="4" customFormat="1">
      <c r="A261" s="62" t="s">
        <v>244</v>
      </c>
      <c r="B261" s="11" t="s">
        <v>14</v>
      </c>
      <c r="C261" s="18">
        <f t="shared" si="78"/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6"/>
      <c r="P261" s="9"/>
      <c r="Q261" s="9"/>
      <c r="R261" s="9"/>
      <c r="S261" s="9"/>
    </row>
    <row r="262" spans="1:19" s="2" customFormat="1" ht="15" customHeight="1">
      <c r="A262" s="62">
        <v>193</v>
      </c>
      <c r="B262" s="69" t="s">
        <v>47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8"/>
      <c r="Q262" s="8"/>
      <c r="R262" s="8"/>
      <c r="S262" s="9"/>
    </row>
    <row r="263" spans="1:19" s="2" customFormat="1" ht="31.5" customHeight="1">
      <c r="A263" s="62">
        <v>194</v>
      </c>
      <c r="B263" s="11" t="s">
        <v>23</v>
      </c>
      <c r="C263" s="17">
        <f t="shared" ref="C263:C266" si="99">SUM(D263:N263)</f>
        <v>103918.59999999999</v>
      </c>
      <c r="D263" s="17">
        <f>SUM(D264:D266)</f>
        <v>11130</v>
      </c>
      <c r="E263" s="17">
        <f t="shared" ref="E263:N263" si="100">SUM(E264:E266)</f>
        <v>8010</v>
      </c>
      <c r="F263" s="17">
        <f t="shared" si="100"/>
        <v>13211</v>
      </c>
      <c r="G263" s="17">
        <f t="shared" si="100"/>
        <v>2740</v>
      </c>
      <c r="H263" s="17">
        <f t="shared" si="100"/>
        <v>19617</v>
      </c>
      <c r="I263" s="17">
        <f t="shared" si="100"/>
        <v>14930.2</v>
      </c>
      <c r="J263" s="17">
        <f t="shared" si="100"/>
        <v>2540</v>
      </c>
      <c r="K263" s="17">
        <f t="shared" si="100"/>
        <v>13330.2</v>
      </c>
      <c r="L263" s="17">
        <f t="shared" si="100"/>
        <v>13330.2</v>
      </c>
      <c r="M263" s="17">
        <f t="shared" si="100"/>
        <v>2540</v>
      </c>
      <c r="N263" s="17">
        <f t="shared" si="100"/>
        <v>2540</v>
      </c>
      <c r="O263" s="11"/>
      <c r="P263" s="8"/>
      <c r="Q263" s="8"/>
      <c r="R263" s="8"/>
      <c r="S263" s="9"/>
    </row>
    <row r="264" spans="1:19" s="2" customFormat="1">
      <c r="A264" s="62">
        <v>195</v>
      </c>
      <c r="B264" s="11" t="s">
        <v>12</v>
      </c>
      <c r="C264" s="17">
        <f t="shared" si="99"/>
        <v>44376.600000000006</v>
      </c>
      <c r="D264" s="17">
        <f>D269</f>
        <v>0</v>
      </c>
      <c r="E264" s="17">
        <f t="shared" ref="E264:N264" si="101">E269</f>
        <v>0</v>
      </c>
      <c r="F264" s="17">
        <f t="shared" si="101"/>
        <v>2329</v>
      </c>
      <c r="G264" s="17">
        <f t="shared" si="101"/>
        <v>0</v>
      </c>
      <c r="H264" s="17">
        <f t="shared" si="101"/>
        <v>9677</v>
      </c>
      <c r="I264" s="17">
        <f t="shared" si="101"/>
        <v>10790.2</v>
      </c>
      <c r="J264" s="17">
        <f t="shared" si="101"/>
        <v>0</v>
      </c>
      <c r="K264" s="17">
        <f t="shared" si="101"/>
        <v>10790.2</v>
      </c>
      <c r="L264" s="17">
        <f t="shared" si="101"/>
        <v>10790.2</v>
      </c>
      <c r="M264" s="17">
        <f t="shared" si="101"/>
        <v>0</v>
      </c>
      <c r="N264" s="17">
        <f t="shared" si="101"/>
        <v>0</v>
      </c>
      <c r="O264" s="11"/>
      <c r="P264" s="8"/>
      <c r="Q264" s="8"/>
      <c r="R264" s="8"/>
      <c r="S264" s="9"/>
    </row>
    <row r="265" spans="1:19" s="2" customFormat="1">
      <c r="A265" s="62">
        <v>196</v>
      </c>
      <c r="B265" s="11" t="s">
        <v>13</v>
      </c>
      <c r="C265" s="17">
        <f t="shared" si="99"/>
        <v>2295.4</v>
      </c>
      <c r="D265" s="17">
        <f t="shared" ref="D265:N266" si="102">D270</f>
        <v>0</v>
      </c>
      <c r="E265" s="17">
        <f t="shared" si="102"/>
        <v>0</v>
      </c>
      <c r="F265" s="17">
        <f t="shared" si="102"/>
        <v>2295.4</v>
      </c>
      <c r="G265" s="17">
        <f t="shared" si="102"/>
        <v>0</v>
      </c>
      <c r="H265" s="17">
        <f t="shared" si="102"/>
        <v>0</v>
      </c>
      <c r="I265" s="17">
        <f t="shared" si="102"/>
        <v>0</v>
      </c>
      <c r="J265" s="17">
        <f t="shared" si="102"/>
        <v>0</v>
      </c>
      <c r="K265" s="17">
        <f t="shared" si="102"/>
        <v>0</v>
      </c>
      <c r="L265" s="17">
        <f t="shared" si="102"/>
        <v>0</v>
      </c>
      <c r="M265" s="17">
        <f t="shared" si="102"/>
        <v>0</v>
      </c>
      <c r="N265" s="17">
        <f t="shared" si="102"/>
        <v>0</v>
      </c>
      <c r="O265" s="11"/>
      <c r="P265" s="8"/>
      <c r="Q265" s="8"/>
      <c r="R265" s="8"/>
      <c r="S265" s="9"/>
    </row>
    <row r="266" spans="1:19" s="2" customFormat="1">
      <c r="A266" s="62">
        <v>197</v>
      </c>
      <c r="B266" s="11" t="s">
        <v>14</v>
      </c>
      <c r="C266" s="17">
        <f t="shared" si="99"/>
        <v>57246.6</v>
      </c>
      <c r="D266" s="17">
        <f t="shared" si="102"/>
        <v>11130</v>
      </c>
      <c r="E266" s="17">
        <f t="shared" si="102"/>
        <v>8010</v>
      </c>
      <c r="F266" s="17">
        <f t="shared" si="102"/>
        <v>8586.6</v>
      </c>
      <c r="G266" s="17">
        <f t="shared" si="102"/>
        <v>2740</v>
      </c>
      <c r="H266" s="17">
        <f t="shared" si="102"/>
        <v>9940</v>
      </c>
      <c r="I266" s="17">
        <f t="shared" si="102"/>
        <v>4140</v>
      </c>
      <c r="J266" s="17">
        <f t="shared" si="102"/>
        <v>2540</v>
      </c>
      <c r="K266" s="17">
        <f t="shared" si="102"/>
        <v>2540</v>
      </c>
      <c r="L266" s="17">
        <f t="shared" si="102"/>
        <v>2540</v>
      </c>
      <c r="M266" s="17">
        <f t="shared" si="102"/>
        <v>2540</v>
      </c>
      <c r="N266" s="17">
        <f t="shared" si="102"/>
        <v>2540</v>
      </c>
      <c r="O266" s="11"/>
      <c r="P266" s="8"/>
      <c r="Q266" s="8"/>
      <c r="R266" s="8"/>
      <c r="S266" s="9"/>
    </row>
    <row r="267" spans="1:19" s="2" customFormat="1">
      <c r="A267" s="62">
        <v>198</v>
      </c>
      <c r="B267" s="68" t="s">
        <v>28</v>
      </c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8"/>
      <c r="Q267" s="8"/>
      <c r="R267" s="8"/>
      <c r="S267" s="9"/>
    </row>
    <row r="268" spans="1:19" s="2" customFormat="1" ht="45">
      <c r="A268" s="62">
        <v>199</v>
      </c>
      <c r="B268" s="11" t="s">
        <v>22</v>
      </c>
      <c r="C268" s="17">
        <f t="shared" ref="C268:C319" si="103">SUM(D268:N268)</f>
        <v>103918.59999999999</v>
      </c>
      <c r="D268" s="17">
        <f t="shared" ref="D268:N268" si="104">SUM(D269:D271)</f>
        <v>11130</v>
      </c>
      <c r="E268" s="17">
        <f t="shared" si="104"/>
        <v>8010</v>
      </c>
      <c r="F268" s="17">
        <f t="shared" si="104"/>
        <v>13211</v>
      </c>
      <c r="G268" s="17">
        <f t="shared" si="104"/>
        <v>2740</v>
      </c>
      <c r="H268" s="17">
        <f t="shared" si="104"/>
        <v>19617</v>
      </c>
      <c r="I268" s="17">
        <f t="shared" si="104"/>
        <v>14930.2</v>
      </c>
      <c r="J268" s="17">
        <f t="shared" si="104"/>
        <v>2540</v>
      </c>
      <c r="K268" s="17">
        <f t="shared" si="104"/>
        <v>13330.2</v>
      </c>
      <c r="L268" s="17">
        <f t="shared" si="104"/>
        <v>13330.2</v>
      </c>
      <c r="M268" s="17">
        <f t="shared" si="104"/>
        <v>2540</v>
      </c>
      <c r="N268" s="17">
        <f t="shared" si="104"/>
        <v>2540</v>
      </c>
      <c r="O268" s="11"/>
      <c r="P268" s="8"/>
      <c r="Q268" s="8"/>
      <c r="R268" s="8"/>
      <c r="S268" s="9"/>
    </row>
    <row r="269" spans="1:19" s="2" customFormat="1">
      <c r="A269" s="62">
        <v>200</v>
      </c>
      <c r="B269" s="11" t="s">
        <v>12</v>
      </c>
      <c r="C269" s="17">
        <f t="shared" si="103"/>
        <v>44376.600000000006</v>
      </c>
      <c r="D269" s="17">
        <f>D273+D277+D281+D285+D289+D293+D297+D301+D305+D309+D313+D317</f>
        <v>0</v>
      </c>
      <c r="E269" s="17">
        <f t="shared" ref="E269:N269" si="105">E273+E277+E281+E285+E289+E293+E297+E301+E305+E309+E313+E317</f>
        <v>0</v>
      </c>
      <c r="F269" s="17">
        <f t="shared" si="105"/>
        <v>2329</v>
      </c>
      <c r="G269" s="17">
        <f t="shared" si="105"/>
        <v>0</v>
      </c>
      <c r="H269" s="17">
        <f t="shared" si="105"/>
        <v>9677</v>
      </c>
      <c r="I269" s="17">
        <f t="shared" si="105"/>
        <v>10790.2</v>
      </c>
      <c r="J269" s="17">
        <f t="shared" si="105"/>
        <v>0</v>
      </c>
      <c r="K269" s="17">
        <f t="shared" si="105"/>
        <v>10790.2</v>
      </c>
      <c r="L269" s="17">
        <f t="shared" si="105"/>
        <v>10790.2</v>
      </c>
      <c r="M269" s="17">
        <f t="shared" si="105"/>
        <v>0</v>
      </c>
      <c r="N269" s="17">
        <f t="shared" si="105"/>
        <v>0</v>
      </c>
      <c r="O269" s="11"/>
      <c r="P269" s="8"/>
      <c r="Q269" s="8"/>
      <c r="R269" s="8"/>
      <c r="S269" s="9"/>
    </row>
    <row r="270" spans="1:19" s="2" customFormat="1">
      <c r="A270" s="62">
        <v>201</v>
      </c>
      <c r="B270" s="11" t="s">
        <v>13</v>
      </c>
      <c r="C270" s="17">
        <f t="shared" si="103"/>
        <v>2295.4</v>
      </c>
      <c r="D270" s="17">
        <f t="shared" ref="D270:N271" si="106">D274+D278+D282+D286+D290+D294+D298+D302+D306+D310+D314+D318</f>
        <v>0</v>
      </c>
      <c r="E270" s="17">
        <f t="shared" si="106"/>
        <v>0</v>
      </c>
      <c r="F270" s="17">
        <f t="shared" si="106"/>
        <v>2295.4</v>
      </c>
      <c r="G270" s="17">
        <f t="shared" si="106"/>
        <v>0</v>
      </c>
      <c r="H270" s="17">
        <f t="shared" si="106"/>
        <v>0</v>
      </c>
      <c r="I270" s="17">
        <f t="shared" si="106"/>
        <v>0</v>
      </c>
      <c r="J270" s="17">
        <f t="shared" si="106"/>
        <v>0</v>
      </c>
      <c r="K270" s="17">
        <f t="shared" si="106"/>
        <v>0</v>
      </c>
      <c r="L270" s="17">
        <f t="shared" si="106"/>
        <v>0</v>
      </c>
      <c r="M270" s="17">
        <f t="shared" si="106"/>
        <v>0</v>
      </c>
      <c r="N270" s="17">
        <f t="shared" si="106"/>
        <v>0</v>
      </c>
      <c r="O270" s="11"/>
      <c r="P270" s="8"/>
      <c r="Q270" s="8"/>
      <c r="R270" s="8"/>
      <c r="S270" s="9"/>
    </row>
    <row r="271" spans="1:19" s="2" customFormat="1">
      <c r="A271" s="62">
        <v>202</v>
      </c>
      <c r="B271" s="11" t="s">
        <v>14</v>
      </c>
      <c r="C271" s="18">
        <f t="shared" si="103"/>
        <v>57246.6</v>
      </c>
      <c r="D271" s="18">
        <f t="shared" si="106"/>
        <v>11130</v>
      </c>
      <c r="E271" s="18">
        <f t="shared" si="106"/>
        <v>8010</v>
      </c>
      <c r="F271" s="18">
        <f t="shared" si="106"/>
        <v>8586.6</v>
      </c>
      <c r="G271" s="18">
        <f t="shared" si="106"/>
        <v>2740</v>
      </c>
      <c r="H271" s="18">
        <f t="shared" si="106"/>
        <v>9940</v>
      </c>
      <c r="I271" s="18">
        <f t="shared" si="106"/>
        <v>4140</v>
      </c>
      <c r="J271" s="18">
        <f t="shared" si="106"/>
        <v>2540</v>
      </c>
      <c r="K271" s="18">
        <f t="shared" si="106"/>
        <v>2540</v>
      </c>
      <c r="L271" s="18">
        <f t="shared" si="106"/>
        <v>2540</v>
      </c>
      <c r="M271" s="18">
        <f t="shared" si="106"/>
        <v>2540</v>
      </c>
      <c r="N271" s="18">
        <f t="shared" si="106"/>
        <v>2540</v>
      </c>
      <c r="O271" s="14"/>
      <c r="P271" s="9"/>
      <c r="Q271" s="9"/>
      <c r="R271" s="9"/>
      <c r="S271" s="9"/>
    </row>
    <row r="272" spans="1:19" s="2" customFormat="1" ht="105">
      <c r="A272" s="62">
        <v>203</v>
      </c>
      <c r="B272" s="11" t="s">
        <v>56</v>
      </c>
      <c r="C272" s="18">
        <f t="shared" si="103"/>
        <v>11540</v>
      </c>
      <c r="D272" s="18">
        <f t="shared" ref="D272" si="107">SUM(D273:D275)</f>
        <v>5500</v>
      </c>
      <c r="E272" s="18">
        <f t="shared" ref="E272:N272" si="108">SUM(E273:E275)</f>
        <v>3020</v>
      </c>
      <c r="F272" s="18">
        <f t="shared" si="108"/>
        <v>3020</v>
      </c>
      <c r="G272" s="18">
        <f t="shared" si="108"/>
        <v>0</v>
      </c>
      <c r="H272" s="18">
        <f t="shared" si="108"/>
        <v>0</v>
      </c>
      <c r="I272" s="18">
        <f t="shared" si="108"/>
        <v>0</v>
      </c>
      <c r="J272" s="18">
        <f t="shared" si="108"/>
        <v>0</v>
      </c>
      <c r="K272" s="18">
        <f t="shared" si="108"/>
        <v>0</v>
      </c>
      <c r="L272" s="18">
        <f t="shared" si="108"/>
        <v>0</v>
      </c>
      <c r="M272" s="18">
        <f t="shared" si="108"/>
        <v>0</v>
      </c>
      <c r="N272" s="18">
        <f t="shared" si="108"/>
        <v>0</v>
      </c>
      <c r="O272" s="11" t="s">
        <v>126</v>
      </c>
      <c r="P272" s="9"/>
      <c r="Q272" s="9"/>
      <c r="R272" s="9"/>
      <c r="S272" s="9"/>
    </row>
    <row r="273" spans="1:19" s="2" customFormat="1">
      <c r="A273" s="62">
        <v>204</v>
      </c>
      <c r="B273" s="11" t="s">
        <v>12</v>
      </c>
      <c r="C273" s="18">
        <f t="shared" si="103"/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6"/>
      <c r="P273" s="9"/>
      <c r="Q273" s="9"/>
      <c r="R273" s="9"/>
      <c r="S273" s="9"/>
    </row>
    <row r="274" spans="1:19" s="2" customFormat="1">
      <c r="A274" s="62">
        <v>205</v>
      </c>
      <c r="B274" s="11" t="s">
        <v>13</v>
      </c>
      <c r="C274" s="18">
        <f t="shared" si="103"/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6"/>
      <c r="P274" s="9"/>
      <c r="Q274" s="9"/>
      <c r="R274" s="9"/>
      <c r="S274" s="9"/>
    </row>
    <row r="275" spans="1:19" s="2" customFormat="1">
      <c r="A275" s="62">
        <v>206</v>
      </c>
      <c r="B275" s="11" t="s">
        <v>14</v>
      </c>
      <c r="C275" s="18">
        <f t="shared" si="103"/>
        <v>11540</v>
      </c>
      <c r="D275" s="18">
        <v>5500</v>
      </c>
      <c r="E275" s="18">
        <v>3020</v>
      </c>
      <c r="F275" s="18">
        <v>3020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6"/>
      <c r="P275" s="9"/>
      <c r="Q275" s="9"/>
      <c r="R275" s="9"/>
      <c r="S275" s="9"/>
    </row>
    <row r="276" spans="1:19" s="2" customFormat="1" ht="61.5" customHeight="1">
      <c r="A276" s="62">
        <v>207</v>
      </c>
      <c r="B276" s="11" t="s">
        <v>57</v>
      </c>
      <c r="C276" s="18">
        <f t="shared" si="103"/>
        <v>5500</v>
      </c>
      <c r="D276" s="18">
        <f t="shared" ref="D276:N276" si="109">SUM(D277:D279)</f>
        <v>500</v>
      </c>
      <c r="E276" s="18">
        <f t="shared" si="109"/>
        <v>500</v>
      </c>
      <c r="F276" s="18">
        <f t="shared" si="109"/>
        <v>500</v>
      </c>
      <c r="G276" s="18">
        <f t="shared" si="109"/>
        <v>500</v>
      </c>
      <c r="H276" s="18">
        <f t="shared" si="109"/>
        <v>500</v>
      </c>
      <c r="I276" s="18">
        <f t="shared" si="109"/>
        <v>500</v>
      </c>
      <c r="J276" s="18">
        <f t="shared" si="109"/>
        <v>500</v>
      </c>
      <c r="K276" s="18">
        <f t="shared" si="109"/>
        <v>500</v>
      </c>
      <c r="L276" s="18">
        <f t="shared" si="109"/>
        <v>500</v>
      </c>
      <c r="M276" s="18">
        <f t="shared" si="109"/>
        <v>500</v>
      </c>
      <c r="N276" s="18">
        <f t="shared" si="109"/>
        <v>500</v>
      </c>
      <c r="O276" s="11" t="s">
        <v>125</v>
      </c>
      <c r="P276" s="9"/>
      <c r="Q276" s="9"/>
      <c r="R276" s="9"/>
      <c r="S276" s="9"/>
    </row>
    <row r="277" spans="1:19" s="2" customFormat="1">
      <c r="A277" s="62">
        <v>208</v>
      </c>
      <c r="B277" s="11" t="s">
        <v>12</v>
      </c>
      <c r="C277" s="18">
        <f t="shared" si="103"/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6"/>
      <c r="P277" s="9"/>
      <c r="Q277" s="9"/>
      <c r="R277" s="9"/>
      <c r="S277" s="9"/>
    </row>
    <row r="278" spans="1:19" s="2" customFormat="1">
      <c r="A278" s="62">
        <v>209</v>
      </c>
      <c r="B278" s="11" t="s">
        <v>13</v>
      </c>
      <c r="C278" s="18">
        <f t="shared" si="103"/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6"/>
      <c r="P278" s="9"/>
      <c r="Q278" s="9"/>
      <c r="R278" s="9"/>
      <c r="S278" s="9"/>
    </row>
    <row r="279" spans="1:19" s="2" customFormat="1">
      <c r="A279" s="62">
        <v>210</v>
      </c>
      <c r="B279" s="11" t="s">
        <v>14</v>
      </c>
      <c r="C279" s="18">
        <f t="shared" si="103"/>
        <v>5500</v>
      </c>
      <c r="D279" s="18">
        <v>500</v>
      </c>
      <c r="E279" s="18">
        <v>500</v>
      </c>
      <c r="F279" s="18">
        <v>500</v>
      </c>
      <c r="G279" s="18">
        <v>500</v>
      </c>
      <c r="H279" s="18">
        <v>500</v>
      </c>
      <c r="I279" s="18">
        <v>500</v>
      </c>
      <c r="J279" s="18">
        <v>500</v>
      </c>
      <c r="K279" s="18">
        <v>500</v>
      </c>
      <c r="L279" s="18">
        <v>500</v>
      </c>
      <c r="M279" s="18">
        <v>500</v>
      </c>
      <c r="N279" s="18">
        <v>500</v>
      </c>
      <c r="O279" s="16"/>
      <c r="P279" s="9"/>
      <c r="Q279" s="9"/>
      <c r="R279" s="9"/>
      <c r="S279" s="9"/>
    </row>
    <row r="280" spans="1:19" s="2" customFormat="1" ht="77.25" customHeight="1">
      <c r="A280" s="62">
        <v>211</v>
      </c>
      <c r="B280" s="11" t="s">
        <v>58</v>
      </c>
      <c r="C280" s="18">
        <f t="shared" si="103"/>
        <v>2200</v>
      </c>
      <c r="D280" s="18">
        <f t="shared" ref="D280:N280" si="110">SUM(D281:D283)</f>
        <v>200</v>
      </c>
      <c r="E280" s="18">
        <f t="shared" si="110"/>
        <v>200</v>
      </c>
      <c r="F280" s="18">
        <f t="shared" si="110"/>
        <v>200</v>
      </c>
      <c r="G280" s="18">
        <f t="shared" si="110"/>
        <v>200</v>
      </c>
      <c r="H280" s="18">
        <f t="shared" si="110"/>
        <v>200</v>
      </c>
      <c r="I280" s="18">
        <f t="shared" si="110"/>
        <v>200</v>
      </c>
      <c r="J280" s="18">
        <f t="shared" si="110"/>
        <v>200</v>
      </c>
      <c r="K280" s="18">
        <f t="shared" si="110"/>
        <v>200</v>
      </c>
      <c r="L280" s="18">
        <f t="shared" si="110"/>
        <v>200</v>
      </c>
      <c r="M280" s="18">
        <f t="shared" si="110"/>
        <v>200</v>
      </c>
      <c r="N280" s="18">
        <f t="shared" si="110"/>
        <v>200</v>
      </c>
      <c r="O280" s="11" t="s">
        <v>113</v>
      </c>
      <c r="P280" s="9"/>
      <c r="Q280" s="9"/>
      <c r="R280" s="9"/>
      <c r="S280" s="9"/>
    </row>
    <row r="281" spans="1:19" s="2" customFormat="1">
      <c r="A281" s="62">
        <v>212</v>
      </c>
      <c r="B281" s="11" t="s">
        <v>12</v>
      </c>
      <c r="C281" s="18">
        <f t="shared" si="103"/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6"/>
      <c r="P281" s="9"/>
      <c r="Q281" s="9"/>
      <c r="R281" s="9"/>
      <c r="S281" s="9"/>
    </row>
    <row r="282" spans="1:19" s="2" customFormat="1">
      <c r="A282" s="62">
        <v>213</v>
      </c>
      <c r="B282" s="11" t="s">
        <v>13</v>
      </c>
      <c r="C282" s="18">
        <f t="shared" si="103"/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6"/>
      <c r="P282" s="9"/>
      <c r="Q282" s="9"/>
      <c r="R282" s="9"/>
      <c r="S282" s="9"/>
    </row>
    <row r="283" spans="1:19" s="2" customFormat="1">
      <c r="A283" s="62">
        <v>214</v>
      </c>
      <c r="B283" s="11" t="s">
        <v>14</v>
      </c>
      <c r="C283" s="18">
        <f t="shared" si="103"/>
        <v>2200</v>
      </c>
      <c r="D283" s="18">
        <v>200</v>
      </c>
      <c r="E283" s="18">
        <v>200</v>
      </c>
      <c r="F283" s="18">
        <v>200</v>
      </c>
      <c r="G283" s="18">
        <v>200</v>
      </c>
      <c r="H283" s="18">
        <v>200</v>
      </c>
      <c r="I283" s="18">
        <v>200</v>
      </c>
      <c r="J283" s="18">
        <v>200</v>
      </c>
      <c r="K283" s="18">
        <v>200</v>
      </c>
      <c r="L283" s="18">
        <v>200</v>
      </c>
      <c r="M283" s="18">
        <v>200</v>
      </c>
      <c r="N283" s="18">
        <v>200</v>
      </c>
      <c r="O283" s="16"/>
      <c r="P283" s="9"/>
      <c r="Q283" s="9"/>
      <c r="R283" s="9"/>
      <c r="S283" s="9"/>
    </row>
    <row r="284" spans="1:19" s="2" customFormat="1" ht="61.5" customHeight="1">
      <c r="A284" s="62">
        <v>215</v>
      </c>
      <c r="B284" s="11" t="s">
        <v>59</v>
      </c>
      <c r="C284" s="18">
        <f t="shared" si="103"/>
        <v>4400</v>
      </c>
      <c r="D284" s="18">
        <f t="shared" ref="D284:N284" si="111">SUM(D285:D287)</f>
        <v>400</v>
      </c>
      <c r="E284" s="18">
        <f t="shared" si="111"/>
        <v>400</v>
      </c>
      <c r="F284" s="18">
        <f t="shared" si="111"/>
        <v>400</v>
      </c>
      <c r="G284" s="18">
        <f t="shared" si="111"/>
        <v>400</v>
      </c>
      <c r="H284" s="18">
        <f t="shared" si="111"/>
        <v>400</v>
      </c>
      <c r="I284" s="18">
        <f t="shared" si="111"/>
        <v>400</v>
      </c>
      <c r="J284" s="18">
        <f t="shared" si="111"/>
        <v>400</v>
      </c>
      <c r="K284" s="18">
        <f t="shared" si="111"/>
        <v>400</v>
      </c>
      <c r="L284" s="18">
        <f t="shared" si="111"/>
        <v>400</v>
      </c>
      <c r="M284" s="18">
        <f t="shared" si="111"/>
        <v>400</v>
      </c>
      <c r="N284" s="18">
        <f t="shared" si="111"/>
        <v>400</v>
      </c>
      <c r="O284" s="11" t="s">
        <v>124</v>
      </c>
      <c r="P284" s="9"/>
      <c r="Q284" s="9"/>
      <c r="R284" s="9"/>
      <c r="S284" s="9"/>
    </row>
    <row r="285" spans="1:19" s="2" customFormat="1">
      <c r="A285" s="62">
        <v>216</v>
      </c>
      <c r="B285" s="11" t="s">
        <v>12</v>
      </c>
      <c r="C285" s="18">
        <f t="shared" si="103"/>
        <v>0</v>
      </c>
      <c r="D285" s="18">
        <v>0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6"/>
      <c r="P285" s="9"/>
      <c r="Q285" s="9"/>
      <c r="R285" s="9"/>
      <c r="S285" s="9"/>
    </row>
    <row r="286" spans="1:19" s="2" customFormat="1">
      <c r="A286" s="62">
        <v>217</v>
      </c>
      <c r="B286" s="11" t="s">
        <v>13</v>
      </c>
      <c r="C286" s="18">
        <f t="shared" si="103"/>
        <v>0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6"/>
      <c r="P286" s="9"/>
      <c r="Q286" s="9"/>
      <c r="R286" s="9"/>
      <c r="S286" s="9"/>
    </row>
    <row r="287" spans="1:19" s="2" customFormat="1">
      <c r="A287" s="62">
        <v>218</v>
      </c>
      <c r="B287" s="11" t="s">
        <v>14</v>
      </c>
      <c r="C287" s="18">
        <f t="shared" si="103"/>
        <v>4400</v>
      </c>
      <c r="D287" s="18">
        <v>400</v>
      </c>
      <c r="E287" s="18">
        <v>400</v>
      </c>
      <c r="F287" s="18">
        <v>400</v>
      </c>
      <c r="G287" s="18">
        <v>400</v>
      </c>
      <c r="H287" s="18">
        <v>400</v>
      </c>
      <c r="I287" s="18">
        <v>400</v>
      </c>
      <c r="J287" s="18">
        <v>400</v>
      </c>
      <c r="K287" s="18">
        <v>400</v>
      </c>
      <c r="L287" s="18">
        <v>400</v>
      </c>
      <c r="M287" s="18">
        <v>400</v>
      </c>
      <c r="N287" s="18">
        <v>400</v>
      </c>
      <c r="O287" s="16"/>
      <c r="P287" s="9"/>
      <c r="Q287" s="9"/>
      <c r="R287" s="9"/>
      <c r="S287" s="9"/>
    </row>
    <row r="288" spans="1:19" s="2" customFormat="1" ht="91.5" customHeight="1">
      <c r="A288" s="62">
        <v>219</v>
      </c>
      <c r="B288" s="11" t="s">
        <v>60</v>
      </c>
      <c r="C288" s="18">
        <f t="shared" si="103"/>
        <v>9240</v>
      </c>
      <c r="D288" s="18">
        <v>840</v>
      </c>
      <c r="E288" s="18">
        <f t="shared" ref="E288:N288" si="112">SUM(E289:E291)</f>
        <v>840</v>
      </c>
      <c r="F288" s="18">
        <f t="shared" si="112"/>
        <v>840</v>
      </c>
      <c r="G288" s="18">
        <f t="shared" si="112"/>
        <v>840</v>
      </c>
      <c r="H288" s="18">
        <f t="shared" si="112"/>
        <v>840</v>
      </c>
      <c r="I288" s="18">
        <f t="shared" si="112"/>
        <v>840</v>
      </c>
      <c r="J288" s="18">
        <f t="shared" si="112"/>
        <v>840</v>
      </c>
      <c r="K288" s="18">
        <f t="shared" si="112"/>
        <v>840</v>
      </c>
      <c r="L288" s="18">
        <f t="shared" si="112"/>
        <v>840</v>
      </c>
      <c r="M288" s="18">
        <f t="shared" si="112"/>
        <v>840</v>
      </c>
      <c r="N288" s="18">
        <f t="shared" si="112"/>
        <v>840</v>
      </c>
      <c r="O288" s="11" t="s">
        <v>123</v>
      </c>
      <c r="P288" s="9"/>
      <c r="Q288" s="9"/>
      <c r="R288" s="9"/>
      <c r="S288" s="9"/>
    </row>
    <row r="289" spans="1:19" s="2" customFormat="1">
      <c r="A289" s="62">
        <v>220</v>
      </c>
      <c r="B289" s="11" t="s">
        <v>12</v>
      </c>
      <c r="C289" s="18">
        <f t="shared" si="103"/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6"/>
      <c r="P289" s="9"/>
      <c r="Q289" s="9"/>
      <c r="R289" s="9"/>
      <c r="S289" s="9"/>
    </row>
    <row r="290" spans="1:19" s="2" customFormat="1">
      <c r="A290" s="62">
        <v>221</v>
      </c>
      <c r="B290" s="11" t="s">
        <v>13</v>
      </c>
      <c r="C290" s="18">
        <f t="shared" si="103"/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6"/>
      <c r="P290" s="9"/>
      <c r="Q290" s="9"/>
      <c r="R290" s="9"/>
      <c r="S290" s="9"/>
    </row>
    <row r="291" spans="1:19" s="2" customFormat="1">
      <c r="A291" s="62">
        <v>222</v>
      </c>
      <c r="B291" s="11" t="s">
        <v>14</v>
      </c>
      <c r="C291" s="18">
        <f t="shared" si="103"/>
        <v>9240</v>
      </c>
      <c r="D291" s="18">
        <v>840</v>
      </c>
      <c r="E291" s="18">
        <v>840</v>
      </c>
      <c r="F291" s="18">
        <v>840</v>
      </c>
      <c r="G291" s="18">
        <v>840</v>
      </c>
      <c r="H291" s="18">
        <v>840</v>
      </c>
      <c r="I291" s="18">
        <v>840</v>
      </c>
      <c r="J291" s="18">
        <v>840</v>
      </c>
      <c r="K291" s="18">
        <v>840</v>
      </c>
      <c r="L291" s="18">
        <v>840</v>
      </c>
      <c r="M291" s="18">
        <v>840</v>
      </c>
      <c r="N291" s="18">
        <v>840</v>
      </c>
      <c r="O291" s="16"/>
      <c r="P291" s="9"/>
      <c r="Q291" s="9"/>
      <c r="R291" s="9"/>
      <c r="S291" s="9"/>
    </row>
    <row r="292" spans="1:19" s="2" customFormat="1" ht="150.75" customHeight="1">
      <c r="A292" s="62">
        <v>223</v>
      </c>
      <c r="B292" s="11" t="s">
        <v>61</v>
      </c>
      <c r="C292" s="18">
        <f t="shared" si="103"/>
        <v>40</v>
      </c>
      <c r="D292" s="18">
        <f t="shared" ref="D292:N292" si="113">SUM(D293:D295)</f>
        <v>40</v>
      </c>
      <c r="E292" s="18">
        <f t="shared" si="113"/>
        <v>0</v>
      </c>
      <c r="F292" s="18">
        <f t="shared" si="113"/>
        <v>0</v>
      </c>
      <c r="G292" s="18">
        <f t="shared" si="113"/>
        <v>0</v>
      </c>
      <c r="H292" s="18">
        <f t="shared" si="113"/>
        <v>0</v>
      </c>
      <c r="I292" s="18">
        <f t="shared" si="113"/>
        <v>0</v>
      </c>
      <c r="J292" s="18">
        <f t="shared" si="113"/>
        <v>0</v>
      </c>
      <c r="K292" s="18">
        <f t="shared" si="113"/>
        <v>0</v>
      </c>
      <c r="L292" s="18">
        <f t="shared" si="113"/>
        <v>0</v>
      </c>
      <c r="M292" s="18">
        <f t="shared" si="113"/>
        <v>0</v>
      </c>
      <c r="N292" s="18">
        <f t="shared" si="113"/>
        <v>0</v>
      </c>
      <c r="O292" s="11" t="s">
        <v>122</v>
      </c>
      <c r="P292" s="9"/>
      <c r="Q292" s="9"/>
      <c r="R292" s="9"/>
      <c r="S292" s="9"/>
    </row>
    <row r="293" spans="1:19" s="2" customFormat="1">
      <c r="A293" s="62">
        <v>224</v>
      </c>
      <c r="B293" s="11" t="s">
        <v>12</v>
      </c>
      <c r="C293" s="18">
        <f t="shared" si="103"/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6"/>
      <c r="P293" s="9"/>
      <c r="Q293" s="9"/>
      <c r="R293" s="9"/>
      <c r="S293" s="9"/>
    </row>
    <row r="294" spans="1:19" s="2" customFormat="1">
      <c r="A294" s="62">
        <v>225</v>
      </c>
      <c r="B294" s="11" t="s">
        <v>13</v>
      </c>
      <c r="C294" s="18">
        <f t="shared" si="103"/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6"/>
      <c r="P294" s="9"/>
      <c r="Q294" s="9"/>
      <c r="R294" s="9"/>
      <c r="S294" s="9"/>
    </row>
    <row r="295" spans="1:19" s="2" customFormat="1">
      <c r="A295" s="62">
        <v>226</v>
      </c>
      <c r="B295" s="11" t="s">
        <v>14</v>
      </c>
      <c r="C295" s="18">
        <f t="shared" si="103"/>
        <v>40</v>
      </c>
      <c r="D295" s="18">
        <v>40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6"/>
      <c r="P295" s="9"/>
      <c r="Q295" s="9"/>
      <c r="R295" s="9"/>
      <c r="S295" s="9"/>
    </row>
    <row r="296" spans="1:19" s="2" customFormat="1" ht="76.5" customHeight="1">
      <c r="A296" s="62">
        <v>227</v>
      </c>
      <c r="B296" s="11" t="s">
        <v>62</v>
      </c>
      <c r="C296" s="18">
        <f t="shared" si="103"/>
        <v>0</v>
      </c>
      <c r="D296" s="18">
        <f t="shared" ref="D296:N296" si="114">SUM(D297:D299)</f>
        <v>0</v>
      </c>
      <c r="E296" s="18">
        <f t="shared" si="114"/>
        <v>0</v>
      </c>
      <c r="F296" s="18">
        <f t="shared" si="114"/>
        <v>0</v>
      </c>
      <c r="G296" s="18">
        <f t="shared" si="114"/>
        <v>0</v>
      </c>
      <c r="H296" s="18">
        <f t="shared" si="114"/>
        <v>0</v>
      </c>
      <c r="I296" s="18">
        <f t="shared" si="114"/>
        <v>0</v>
      </c>
      <c r="J296" s="18">
        <f t="shared" si="114"/>
        <v>0</v>
      </c>
      <c r="K296" s="18">
        <f t="shared" si="114"/>
        <v>0</v>
      </c>
      <c r="L296" s="18">
        <f t="shared" si="114"/>
        <v>0</v>
      </c>
      <c r="M296" s="18">
        <f t="shared" si="114"/>
        <v>0</v>
      </c>
      <c r="N296" s="18">
        <f t="shared" si="114"/>
        <v>0</v>
      </c>
      <c r="O296" s="11" t="s">
        <v>121</v>
      </c>
      <c r="P296" s="9"/>
      <c r="Q296" s="9"/>
      <c r="R296" s="9"/>
      <c r="S296" s="9"/>
    </row>
    <row r="297" spans="1:19" s="2" customFormat="1">
      <c r="A297" s="62">
        <v>228</v>
      </c>
      <c r="B297" s="11" t="s">
        <v>12</v>
      </c>
      <c r="C297" s="18">
        <f t="shared" si="103"/>
        <v>0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6"/>
      <c r="P297" s="9"/>
      <c r="Q297" s="9"/>
      <c r="R297" s="9"/>
      <c r="S297" s="9"/>
    </row>
    <row r="298" spans="1:19" s="2" customFormat="1">
      <c r="A298" s="62">
        <v>229</v>
      </c>
      <c r="B298" s="11" t="s">
        <v>13</v>
      </c>
      <c r="C298" s="18">
        <f t="shared" si="103"/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6"/>
      <c r="P298" s="9"/>
      <c r="Q298" s="9"/>
      <c r="R298" s="9"/>
      <c r="S298" s="9"/>
    </row>
    <row r="299" spans="1:19" s="2" customFormat="1">
      <c r="A299" s="62">
        <v>230</v>
      </c>
      <c r="B299" s="11" t="s">
        <v>14</v>
      </c>
      <c r="C299" s="18">
        <f t="shared" si="103"/>
        <v>0</v>
      </c>
      <c r="D299" s="18">
        <v>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6"/>
      <c r="P299" s="9"/>
      <c r="Q299" s="9"/>
      <c r="R299" s="9"/>
      <c r="S299" s="9"/>
    </row>
    <row r="300" spans="1:19" s="2" customFormat="1" ht="76.5" customHeight="1">
      <c r="A300" s="62">
        <v>231</v>
      </c>
      <c r="B300" s="11" t="s">
        <v>63</v>
      </c>
      <c r="C300" s="18">
        <f t="shared" si="103"/>
        <v>3750</v>
      </c>
      <c r="D300" s="18">
        <f t="shared" ref="D300:N300" si="115">SUM(D301:D303)</f>
        <v>1250</v>
      </c>
      <c r="E300" s="18">
        <f t="shared" si="115"/>
        <v>1250</v>
      </c>
      <c r="F300" s="18">
        <f t="shared" si="115"/>
        <v>1250</v>
      </c>
      <c r="G300" s="18">
        <f t="shared" si="115"/>
        <v>0</v>
      </c>
      <c r="H300" s="18">
        <f t="shared" si="115"/>
        <v>0</v>
      </c>
      <c r="I300" s="18">
        <f t="shared" si="115"/>
        <v>0</v>
      </c>
      <c r="J300" s="18">
        <f t="shared" si="115"/>
        <v>0</v>
      </c>
      <c r="K300" s="18">
        <f t="shared" si="115"/>
        <v>0</v>
      </c>
      <c r="L300" s="18">
        <f t="shared" si="115"/>
        <v>0</v>
      </c>
      <c r="M300" s="18">
        <f t="shared" si="115"/>
        <v>0</v>
      </c>
      <c r="N300" s="18">
        <f t="shared" si="115"/>
        <v>0</v>
      </c>
      <c r="O300" s="11" t="s">
        <v>113</v>
      </c>
      <c r="P300" s="9"/>
      <c r="Q300" s="9"/>
      <c r="R300" s="9"/>
      <c r="S300" s="9"/>
    </row>
    <row r="301" spans="1:19" s="2" customFormat="1">
      <c r="A301" s="62">
        <v>232</v>
      </c>
      <c r="B301" s="11" t="s">
        <v>12</v>
      </c>
      <c r="C301" s="18">
        <f t="shared" si="103"/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6"/>
      <c r="P301" s="9"/>
      <c r="Q301" s="9"/>
      <c r="R301" s="9"/>
      <c r="S301" s="9"/>
    </row>
    <row r="302" spans="1:19" s="2" customFormat="1">
      <c r="A302" s="62">
        <v>233</v>
      </c>
      <c r="B302" s="11" t="s">
        <v>13</v>
      </c>
      <c r="C302" s="18">
        <f t="shared" si="103"/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6"/>
      <c r="P302" s="9"/>
      <c r="Q302" s="9"/>
      <c r="R302" s="9"/>
      <c r="S302" s="9"/>
    </row>
    <row r="303" spans="1:19" s="2" customFormat="1">
      <c r="A303" s="62">
        <v>234</v>
      </c>
      <c r="B303" s="11" t="s">
        <v>14</v>
      </c>
      <c r="C303" s="18">
        <f t="shared" si="103"/>
        <v>3750</v>
      </c>
      <c r="D303" s="18">
        <v>1250</v>
      </c>
      <c r="E303" s="18">
        <v>1250</v>
      </c>
      <c r="F303" s="18">
        <v>1250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6"/>
      <c r="P303" s="9"/>
      <c r="Q303" s="9"/>
      <c r="R303" s="9"/>
      <c r="S303" s="9"/>
    </row>
    <row r="304" spans="1:19" s="2" customFormat="1" ht="45.75" customHeight="1">
      <c r="A304" s="62">
        <v>235</v>
      </c>
      <c r="B304" s="11" t="s">
        <v>64</v>
      </c>
      <c r="C304" s="18">
        <f t="shared" si="103"/>
        <v>8400</v>
      </c>
      <c r="D304" s="18">
        <f t="shared" ref="D304:N304" si="116">SUM(D305:D307)</f>
        <v>1200</v>
      </c>
      <c r="E304" s="18">
        <f t="shared" si="116"/>
        <v>1200</v>
      </c>
      <c r="F304" s="18">
        <f t="shared" si="116"/>
        <v>800</v>
      </c>
      <c r="G304" s="18">
        <f t="shared" si="116"/>
        <v>800</v>
      </c>
      <c r="H304" s="18">
        <f t="shared" si="116"/>
        <v>800</v>
      </c>
      <c r="I304" s="18">
        <f t="shared" si="116"/>
        <v>600</v>
      </c>
      <c r="J304" s="18">
        <f t="shared" si="116"/>
        <v>600</v>
      </c>
      <c r="K304" s="18">
        <f t="shared" si="116"/>
        <v>600</v>
      </c>
      <c r="L304" s="18">
        <f t="shared" si="116"/>
        <v>600</v>
      </c>
      <c r="M304" s="18">
        <f t="shared" si="116"/>
        <v>600</v>
      </c>
      <c r="N304" s="18">
        <f t="shared" si="116"/>
        <v>600</v>
      </c>
      <c r="O304" s="11" t="s">
        <v>120</v>
      </c>
      <c r="P304" s="9"/>
      <c r="Q304" s="9"/>
      <c r="R304" s="9"/>
      <c r="S304" s="9"/>
    </row>
    <row r="305" spans="1:19" s="2" customFormat="1">
      <c r="A305" s="62">
        <v>236</v>
      </c>
      <c r="B305" s="11" t="s">
        <v>12</v>
      </c>
      <c r="C305" s="18">
        <f t="shared" si="103"/>
        <v>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6"/>
      <c r="P305" s="9"/>
      <c r="Q305" s="9"/>
      <c r="R305" s="9"/>
      <c r="S305" s="9"/>
    </row>
    <row r="306" spans="1:19" s="2" customFormat="1">
      <c r="A306" s="62">
        <v>237</v>
      </c>
      <c r="B306" s="11" t="s">
        <v>13</v>
      </c>
      <c r="C306" s="18">
        <f t="shared" si="103"/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6"/>
      <c r="P306" s="9"/>
      <c r="Q306" s="9"/>
      <c r="R306" s="9"/>
      <c r="S306" s="9"/>
    </row>
    <row r="307" spans="1:19" s="2" customFormat="1">
      <c r="A307" s="62">
        <v>238</v>
      </c>
      <c r="B307" s="11" t="s">
        <v>14</v>
      </c>
      <c r="C307" s="18">
        <f t="shared" si="103"/>
        <v>8400</v>
      </c>
      <c r="D307" s="18">
        <v>1200</v>
      </c>
      <c r="E307" s="18">
        <v>1200</v>
      </c>
      <c r="F307" s="18">
        <v>800</v>
      </c>
      <c r="G307" s="18">
        <v>800</v>
      </c>
      <c r="H307" s="18">
        <v>800</v>
      </c>
      <c r="I307" s="18">
        <v>600</v>
      </c>
      <c r="J307" s="18">
        <v>600</v>
      </c>
      <c r="K307" s="18">
        <v>600</v>
      </c>
      <c r="L307" s="18">
        <v>600</v>
      </c>
      <c r="M307" s="18">
        <v>600</v>
      </c>
      <c r="N307" s="18">
        <v>600</v>
      </c>
      <c r="O307" s="16"/>
      <c r="P307" s="9"/>
      <c r="Q307" s="9"/>
      <c r="R307" s="9"/>
      <c r="S307" s="9"/>
    </row>
    <row r="308" spans="1:19" s="2" customFormat="1" ht="90">
      <c r="A308" s="62">
        <v>239</v>
      </c>
      <c r="B308" s="11" t="s">
        <v>65</v>
      </c>
      <c r="C308" s="18">
        <f t="shared" si="103"/>
        <v>11400</v>
      </c>
      <c r="D308" s="18">
        <f t="shared" ref="D308:N308" si="117">SUM(D309:D311)</f>
        <v>1200</v>
      </c>
      <c r="E308" s="18">
        <f t="shared" si="117"/>
        <v>600</v>
      </c>
      <c r="F308" s="18">
        <f t="shared" si="117"/>
        <v>800</v>
      </c>
      <c r="G308" s="18">
        <f t="shared" si="117"/>
        <v>0</v>
      </c>
      <c r="H308" s="18">
        <f t="shared" si="117"/>
        <v>7200</v>
      </c>
      <c r="I308" s="18">
        <f t="shared" si="117"/>
        <v>1600</v>
      </c>
      <c r="J308" s="18">
        <f t="shared" si="117"/>
        <v>0</v>
      </c>
      <c r="K308" s="18">
        <f t="shared" si="117"/>
        <v>0</v>
      </c>
      <c r="L308" s="18">
        <f t="shared" si="117"/>
        <v>0</v>
      </c>
      <c r="M308" s="18">
        <f t="shared" si="117"/>
        <v>0</v>
      </c>
      <c r="N308" s="18">
        <f t="shared" si="117"/>
        <v>0</v>
      </c>
      <c r="O308" s="11" t="s">
        <v>119</v>
      </c>
      <c r="P308" s="9"/>
      <c r="Q308" s="9"/>
      <c r="R308" s="9"/>
      <c r="S308" s="9"/>
    </row>
    <row r="309" spans="1:19" s="2" customFormat="1">
      <c r="A309" s="62">
        <v>240</v>
      </c>
      <c r="B309" s="11" t="s">
        <v>12</v>
      </c>
      <c r="C309" s="18">
        <f t="shared" si="103"/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6"/>
      <c r="P309" s="9"/>
      <c r="Q309" s="9"/>
      <c r="R309" s="9"/>
      <c r="S309" s="9"/>
    </row>
    <row r="310" spans="1:19" s="2" customFormat="1">
      <c r="A310" s="62">
        <v>241</v>
      </c>
      <c r="B310" s="11" t="s">
        <v>13</v>
      </c>
      <c r="C310" s="18">
        <f t="shared" si="103"/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6"/>
      <c r="P310" s="9"/>
      <c r="Q310" s="9"/>
      <c r="R310" s="9"/>
      <c r="S310" s="9"/>
    </row>
    <row r="311" spans="1:19" s="2" customFormat="1">
      <c r="A311" s="62">
        <v>242</v>
      </c>
      <c r="B311" s="11" t="s">
        <v>14</v>
      </c>
      <c r="C311" s="18">
        <f t="shared" si="103"/>
        <v>11400</v>
      </c>
      <c r="D311" s="18">
        <v>1200</v>
      </c>
      <c r="E311" s="18">
        <v>600</v>
      </c>
      <c r="F311" s="18">
        <v>800</v>
      </c>
      <c r="G311" s="18">
        <v>0</v>
      </c>
      <c r="H311" s="18">
        <v>7200</v>
      </c>
      <c r="I311" s="18">
        <v>1600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6"/>
      <c r="P311" s="9"/>
      <c r="Q311" s="9"/>
      <c r="R311" s="9"/>
      <c r="S311" s="9"/>
    </row>
    <row r="312" spans="1:19" s="2" customFormat="1" ht="150">
      <c r="A312" s="62" t="s">
        <v>165</v>
      </c>
      <c r="B312" s="11" t="s">
        <v>85</v>
      </c>
      <c r="C312" s="18">
        <f t="shared" si="103"/>
        <v>5401</v>
      </c>
      <c r="D312" s="18">
        <f t="shared" ref="D312:N312" si="118">SUM(D313:D315)</f>
        <v>0</v>
      </c>
      <c r="E312" s="18">
        <f t="shared" si="118"/>
        <v>0</v>
      </c>
      <c r="F312" s="18">
        <f t="shared" si="118"/>
        <v>5401</v>
      </c>
      <c r="G312" s="18">
        <f t="shared" si="118"/>
        <v>0</v>
      </c>
      <c r="H312" s="18">
        <f t="shared" si="118"/>
        <v>0</v>
      </c>
      <c r="I312" s="18">
        <f t="shared" si="118"/>
        <v>0</v>
      </c>
      <c r="J312" s="18">
        <f t="shared" si="118"/>
        <v>0</v>
      </c>
      <c r="K312" s="18">
        <f t="shared" si="118"/>
        <v>0</v>
      </c>
      <c r="L312" s="18">
        <f t="shared" si="118"/>
        <v>0</v>
      </c>
      <c r="M312" s="18">
        <f t="shared" si="118"/>
        <v>0</v>
      </c>
      <c r="N312" s="18">
        <f t="shared" si="118"/>
        <v>0</v>
      </c>
      <c r="O312" s="11" t="s">
        <v>118</v>
      </c>
      <c r="P312" s="9"/>
      <c r="Q312" s="9"/>
      <c r="R312" s="9"/>
      <c r="S312" s="9"/>
    </row>
    <row r="313" spans="1:19" s="2" customFormat="1">
      <c r="A313" s="62" t="s">
        <v>166</v>
      </c>
      <c r="B313" s="11" t="s">
        <v>12</v>
      </c>
      <c r="C313" s="18">
        <f t="shared" si="103"/>
        <v>2329</v>
      </c>
      <c r="D313" s="18">
        <v>0</v>
      </c>
      <c r="E313" s="18">
        <v>0</v>
      </c>
      <c r="F313" s="18">
        <v>2329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6"/>
      <c r="P313" s="9"/>
      <c r="Q313" s="9"/>
      <c r="R313" s="9"/>
      <c r="S313" s="9"/>
    </row>
    <row r="314" spans="1:19" s="2" customFormat="1">
      <c r="A314" s="62" t="s">
        <v>167</v>
      </c>
      <c r="B314" s="11" t="s">
        <v>13</v>
      </c>
      <c r="C314" s="18">
        <f t="shared" si="103"/>
        <v>2295.4</v>
      </c>
      <c r="D314" s="18">
        <v>0</v>
      </c>
      <c r="E314" s="18">
        <v>0</v>
      </c>
      <c r="F314" s="18">
        <v>2295.4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6"/>
      <c r="P314" s="9"/>
      <c r="Q314" s="9"/>
      <c r="R314" s="9"/>
      <c r="S314" s="9"/>
    </row>
    <row r="315" spans="1:19" s="2" customFormat="1">
      <c r="A315" s="62" t="s">
        <v>168</v>
      </c>
      <c r="B315" s="11" t="s">
        <v>14</v>
      </c>
      <c r="C315" s="18">
        <f t="shared" si="103"/>
        <v>776.6</v>
      </c>
      <c r="D315" s="18">
        <v>0</v>
      </c>
      <c r="E315" s="18">
        <v>0</v>
      </c>
      <c r="F315" s="18">
        <v>776.6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6"/>
      <c r="P315" s="9"/>
      <c r="Q315" s="9"/>
      <c r="R315" s="9"/>
      <c r="S315" s="9"/>
    </row>
    <row r="316" spans="1:19" s="2" customFormat="1" ht="135" customHeight="1">
      <c r="A316" s="62" t="s">
        <v>185</v>
      </c>
      <c r="B316" s="11" t="s">
        <v>190</v>
      </c>
      <c r="C316" s="18">
        <f t="shared" si="103"/>
        <v>42047.600000000006</v>
      </c>
      <c r="D316" s="18">
        <f t="shared" ref="D316:N316" si="119">SUM(D317:D319)</f>
        <v>0</v>
      </c>
      <c r="E316" s="18">
        <f t="shared" si="119"/>
        <v>0</v>
      </c>
      <c r="F316" s="18">
        <f t="shared" si="119"/>
        <v>0</v>
      </c>
      <c r="G316" s="18">
        <f t="shared" si="119"/>
        <v>0</v>
      </c>
      <c r="H316" s="18">
        <f t="shared" si="119"/>
        <v>9677</v>
      </c>
      <c r="I316" s="18">
        <f>SUM(I317:I319)</f>
        <v>10790.2</v>
      </c>
      <c r="J316" s="18">
        <f t="shared" si="119"/>
        <v>0</v>
      </c>
      <c r="K316" s="18">
        <f t="shared" si="119"/>
        <v>10790.2</v>
      </c>
      <c r="L316" s="18">
        <f t="shared" si="119"/>
        <v>10790.2</v>
      </c>
      <c r="M316" s="18">
        <f t="shared" si="119"/>
        <v>0</v>
      </c>
      <c r="N316" s="18">
        <f t="shared" si="119"/>
        <v>0</v>
      </c>
      <c r="O316" s="19" t="s">
        <v>118</v>
      </c>
      <c r="P316" s="9"/>
      <c r="Q316" s="9"/>
      <c r="R316" s="9"/>
      <c r="S316" s="9"/>
    </row>
    <row r="317" spans="1:19" s="2" customFormat="1" ht="16.5" customHeight="1">
      <c r="A317" s="62" t="s">
        <v>186</v>
      </c>
      <c r="B317" s="11" t="s">
        <v>12</v>
      </c>
      <c r="C317" s="18">
        <f t="shared" si="103"/>
        <v>42047.600000000006</v>
      </c>
      <c r="D317" s="18">
        <v>0</v>
      </c>
      <c r="E317" s="18">
        <v>0</v>
      </c>
      <c r="F317" s="18">
        <v>0</v>
      </c>
      <c r="G317" s="18">
        <v>0</v>
      </c>
      <c r="H317" s="18">
        <v>9677</v>
      </c>
      <c r="I317" s="18">
        <v>10790.2</v>
      </c>
      <c r="J317" s="18">
        <v>0</v>
      </c>
      <c r="K317" s="18">
        <v>10790.2</v>
      </c>
      <c r="L317" s="18">
        <v>10790.2</v>
      </c>
      <c r="M317" s="18">
        <v>0</v>
      </c>
      <c r="N317" s="18">
        <v>0</v>
      </c>
      <c r="O317" s="16"/>
      <c r="P317" s="9"/>
      <c r="Q317" s="9"/>
      <c r="R317" s="9"/>
      <c r="S317" s="9"/>
    </row>
    <row r="318" spans="1:19" s="2" customFormat="1" ht="15" customHeight="1">
      <c r="A318" s="62" t="s">
        <v>187</v>
      </c>
      <c r="B318" s="11" t="s">
        <v>13</v>
      </c>
      <c r="C318" s="18">
        <f t="shared" si="103"/>
        <v>0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6"/>
      <c r="P318" s="9"/>
      <c r="Q318" s="9"/>
      <c r="R318" s="9"/>
      <c r="S318" s="9"/>
    </row>
    <row r="319" spans="1:19" s="2" customFormat="1">
      <c r="A319" s="62" t="s">
        <v>188</v>
      </c>
      <c r="B319" s="11" t="s">
        <v>14</v>
      </c>
      <c r="C319" s="18">
        <f t="shared" si="103"/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6"/>
      <c r="P319" s="9"/>
      <c r="Q319" s="9"/>
      <c r="R319" s="9"/>
      <c r="S319" s="9"/>
    </row>
    <row r="320" spans="1:19" ht="15" customHeight="1">
      <c r="A320" s="62">
        <v>243</v>
      </c>
      <c r="B320" s="69" t="s">
        <v>31</v>
      </c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8"/>
      <c r="Q320" s="8"/>
      <c r="R320" s="8"/>
      <c r="S320" s="9"/>
    </row>
    <row r="321" spans="1:19" ht="31.5" customHeight="1">
      <c r="A321" s="62">
        <v>244</v>
      </c>
      <c r="B321" s="11" t="s">
        <v>24</v>
      </c>
      <c r="C321" s="17">
        <f t="shared" ref="C321:C325" si="120">SUM(D321:N321)</f>
        <v>59474.899999999994</v>
      </c>
      <c r="D321" s="17">
        <f t="shared" ref="D321:N321" si="121">SUM(D322:D325)</f>
        <v>6652.8</v>
      </c>
      <c r="E321" s="17">
        <f t="shared" si="121"/>
        <v>6825.6</v>
      </c>
      <c r="F321" s="17">
        <f t="shared" si="121"/>
        <v>0</v>
      </c>
      <c r="G321" s="17">
        <f t="shared" si="121"/>
        <v>3176.6</v>
      </c>
      <c r="H321" s="17">
        <f t="shared" si="121"/>
        <v>6048</v>
      </c>
      <c r="I321" s="17">
        <f t="shared" si="121"/>
        <v>6937.2000000000007</v>
      </c>
      <c r="J321" s="17">
        <f t="shared" si="121"/>
        <v>5781.9</v>
      </c>
      <c r="K321" s="17">
        <f t="shared" si="121"/>
        <v>6013.2000000000007</v>
      </c>
      <c r="L321" s="17">
        <f t="shared" si="121"/>
        <v>6013.2000000000007</v>
      </c>
      <c r="M321" s="17">
        <f t="shared" si="121"/>
        <v>6013.2000000000007</v>
      </c>
      <c r="N321" s="17">
        <f t="shared" si="121"/>
        <v>6013.2000000000007</v>
      </c>
      <c r="O321" s="11"/>
      <c r="P321" s="8"/>
      <c r="Q321" s="8"/>
      <c r="R321" s="8"/>
      <c r="S321" s="9"/>
    </row>
    <row r="322" spans="1:19" ht="22.5" customHeight="1">
      <c r="A322" s="62">
        <v>245</v>
      </c>
      <c r="B322" s="11" t="s">
        <v>30</v>
      </c>
      <c r="C322" s="17">
        <f t="shared" si="120"/>
        <v>1063.4000000000001</v>
      </c>
      <c r="D322" s="17">
        <f>D328</f>
        <v>343.6</v>
      </c>
      <c r="E322" s="17">
        <f t="shared" ref="E322:N325" si="122">E328</f>
        <v>402.8</v>
      </c>
      <c r="F322" s="17">
        <f t="shared" si="122"/>
        <v>0</v>
      </c>
      <c r="G322" s="17">
        <f t="shared" si="122"/>
        <v>0</v>
      </c>
      <c r="H322" s="17">
        <f t="shared" si="122"/>
        <v>317</v>
      </c>
      <c r="I322" s="17">
        <f t="shared" si="122"/>
        <v>0</v>
      </c>
      <c r="J322" s="17">
        <f t="shared" si="122"/>
        <v>0</v>
      </c>
      <c r="K322" s="17">
        <f t="shared" si="122"/>
        <v>0</v>
      </c>
      <c r="L322" s="17">
        <f t="shared" si="122"/>
        <v>0</v>
      </c>
      <c r="M322" s="17">
        <f t="shared" si="122"/>
        <v>0</v>
      </c>
      <c r="N322" s="17">
        <f t="shared" si="122"/>
        <v>0</v>
      </c>
      <c r="O322" s="11"/>
      <c r="P322" s="8"/>
      <c r="Q322" s="8"/>
      <c r="R322" s="8"/>
      <c r="S322" s="9"/>
    </row>
    <row r="323" spans="1:19">
      <c r="A323" s="62">
        <v>246</v>
      </c>
      <c r="B323" s="11" t="s">
        <v>12</v>
      </c>
      <c r="C323" s="17">
        <f t="shared" si="120"/>
        <v>10932.699999999999</v>
      </c>
      <c r="D323" s="17">
        <f>D329</f>
        <v>1112.3</v>
      </c>
      <c r="E323" s="17">
        <f t="shared" si="122"/>
        <v>966.5</v>
      </c>
      <c r="F323" s="17">
        <f t="shared" si="122"/>
        <v>0</v>
      </c>
      <c r="G323" s="17">
        <f t="shared" si="122"/>
        <v>306</v>
      </c>
      <c r="H323" s="17">
        <f t="shared" si="122"/>
        <v>1082.8</v>
      </c>
      <c r="I323" s="17">
        <f t="shared" si="122"/>
        <v>1102.4000000000001</v>
      </c>
      <c r="J323" s="17">
        <f>J329</f>
        <v>1233.0999999999999</v>
      </c>
      <c r="K323" s="17">
        <f t="shared" si="122"/>
        <v>1282.4000000000001</v>
      </c>
      <c r="L323" s="17">
        <f t="shared" si="122"/>
        <v>1282.4000000000001</v>
      </c>
      <c r="M323" s="17">
        <f t="shared" si="122"/>
        <v>1282.4000000000001</v>
      </c>
      <c r="N323" s="17">
        <f t="shared" si="122"/>
        <v>1282.4000000000001</v>
      </c>
      <c r="O323" s="11"/>
      <c r="P323" s="8"/>
      <c r="Q323" s="8"/>
      <c r="R323" s="8"/>
      <c r="S323" s="9"/>
    </row>
    <row r="324" spans="1:19">
      <c r="A324" s="62">
        <v>247</v>
      </c>
      <c r="B324" s="11" t="s">
        <v>13</v>
      </c>
      <c r="C324" s="17">
        <f t="shared" si="120"/>
        <v>5087.7</v>
      </c>
      <c r="D324" s="17">
        <f>D330</f>
        <v>876.9</v>
      </c>
      <c r="E324" s="17">
        <f t="shared" si="122"/>
        <v>704.3</v>
      </c>
      <c r="F324" s="17">
        <f t="shared" si="122"/>
        <v>0</v>
      </c>
      <c r="G324" s="17">
        <f t="shared" si="122"/>
        <v>1034.5999999999999</v>
      </c>
      <c r="H324" s="17">
        <f t="shared" si="122"/>
        <v>1019.4</v>
      </c>
      <c r="I324" s="17">
        <f t="shared" si="122"/>
        <v>1452.5</v>
      </c>
      <c r="J324" s="17">
        <f t="shared" si="122"/>
        <v>0</v>
      </c>
      <c r="K324" s="17">
        <f t="shared" si="122"/>
        <v>0</v>
      </c>
      <c r="L324" s="17">
        <f t="shared" si="122"/>
        <v>0</v>
      </c>
      <c r="M324" s="17">
        <f t="shared" si="122"/>
        <v>0</v>
      </c>
      <c r="N324" s="17">
        <f t="shared" si="122"/>
        <v>0</v>
      </c>
      <c r="O324" s="11"/>
      <c r="P324" s="8"/>
      <c r="Q324" s="8"/>
      <c r="R324" s="8"/>
      <c r="S324" s="9"/>
    </row>
    <row r="325" spans="1:19">
      <c r="A325" s="62">
        <v>248</v>
      </c>
      <c r="B325" s="11" t="s">
        <v>14</v>
      </c>
      <c r="C325" s="17">
        <f t="shared" si="120"/>
        <v>42391.100000000006</v>
      </c>
      <c r="D325" s="17">
        <f t="shared" ref="D325" si="123">D331</f>
        <v>4320</v>
      </c>
      <c r="E325" s="17">
        <f t="shared" si="122"/>
        <v>4752</v>
      </c>
      <c r="F325" s="17">
        <f t="shared" si="122"/>
        <v>0</v>
      </c>
      <c r="G325" s="17">
        <f t="shared" si="122"/>
        <v>1836</v>
      </c>
      <c r="H325" s="17">
        <f t="shared" si="122"/>
        <v>3628.8</v>
      </c>
      <c r="I325" s="17">
        <f t="shared" si="122"/>
        <v>4382.3</v>
      </c>
      <c r="J325" s="17">
        <f t="shared" si="122"/>
        <v>4548.8</v>
      </c>
      <c r="K325" s="17">
        <f t="shared" si="122"/>
        <v>4730.8</v>
      </c>
      <c r="L325" s="17">
        <f t="shared" si="122"/>
        <v>4730.8</v>
      </c>
      <c r="M325" s="17">
        <f t="shared" si="122"/>
        <v>4730.8</v>
      </c>
      <c r="N325" s="17">
        <f t="shared" si="122"/>
        <v>4730.8</v>
      </c>
      <c r="O325" s="11"/>
      <c r="P325" s="8"/>
      <c r="Q325" s="8"/>
      <c r="R325" s="8"/>
      <c r="S325" s="9"/>
    </row>
    <row r="326" spans="1:19">
      <c r="A326" s="62">
        <v>249</v>
      </c>
      <c r="B326" s="68" t="s">
        <v>27</v>
      </c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8"/>
      <c r="Q326" s="8"/>
      <c r="R326" s="8"/>
      <c r="S326" s="9"/>
    </row>
    <row r="327" spans="1:19" ht="45">
      <c r="A327" s="62">
        <v>250</v>
      </c>
      <c r="B327" s="11" t="s">
        <v>22</v>
      </c>
      <c r="C327" s="17">
        <f t="shared" ref="C327:C336" si="124">SUM(D327:N327)</f>
        <v>59474.899999999994</v>
      </c>
      <c r="D327" s="17">
        <f t="shared" ref="D327:N327" si="125">SUM(D328:D331)</f>
        <v>6652.8</v>
      </c>
      <c r="E327" s="17">
        <f t="shared" si="125"/>
        <v>6825.6</v>
      </c>
      <c r="F327" s="17">
        <f t="shared" si="125"/>
        <v>0</v>
      </c>
      <c r="G327" s="17">
        <f t="shared" si="125"/>
        <v>3176.6</v>
      </c>
      <c r="H327" s="17">
        <f t="shared" si="125"/>
        <v>6048</v>
      </c>
      <c r="I327" s="17">
        <f t="shared" si="125"/>
        <v>6937.2000000000007</v>
      </c>
      <c r="J327" s="17">
        <f t="shared" si="125"/>
        <v>5781.9</v>
      </c>
      <c r="K327" s="17">
        <f t="shared" si="125"/>
        <v>6013.2000000000007</v>
      </c>
      <c r="L327" s="17">
        <f t="shared" si="125"/>
        <v>6013.2000000000007</v>
      </c>
      <c r="M327" s="17">
        <f t="shared" si="125"/>
        <v>6013.2000000000007</v>
      </c>
      <c r="N327" s="17">
        <f t="shared" si="125"/>
        <v>6013.2000000000007</v>
      </c>
      <c r="O327" s="11"/>
      <c r="P327" s="8"/>
      <c r="Q327" s="8"/>
      <c r="R327" s="8"/>
      <c r="S327" s="9"/>
    </row>
    <row r="328" spans="1:19">
      <c r="A328" s="62">
        <v>251</v>
      </c>
      <c r="B328" s="11" t="s">
        <v>30</v>
      </c>
      <c r="C328" s="17">
        <f t="shared" si="124"/>
        <v>1063.4000000000001</v>
      </c>
      <c r="D328" s="17">
        <f>D333</f>
        <v>343.6</v>
      </c>
      <c r="E328" s="17">
        <f t="shared" ref="E328:N331" si="126">E333</f>
        <v>402.8</v>
      </c>
      <c r="F328" s="17">
        <f t="shared" si="126"/>
        <v>0</v>
      </c>
      <c r="G328" s="17">
        <f t="shared" si="126"/>
        <v>0</v>
      </c>
      <c r="H328" s="17">
        <f t="shared" si="126"/>
        <v>317</v>
      </c>
      <c r="I328" s="17">
        <f t="shared" si="126"/>
        <v>0</v>
      </c>
      <c r="J328" s="17">
        <f t="shared" si="126"/>
        <v>0</v>
      </c>
      <c r="K328" s="17">
        <f t="shared" si="126"/>
        <v>0</v>
      </c>
      <c r="L328" s="17">
        <f t="shared" si="126"/>
        <v>0</v>
      </c>
      <c r="M328" s="17">
        <f t="shared" si="126"/>
        <v>0</v>
      </c>
      <c r="N328" s="17">
        <f t="shared" si="126"/>
        <v>0</v>
      </c>
      <c r="O328" s="11"/>
      <c r="P328" s="8"/>
      <c r="Q328" s="8"/>
      <c r="R328" s="8"/>
      <c r="S328" s="9"/>
    </row>
    <row r="329" spans="1:19">
      <c r="A329" s="62">
        <v>252</v>
      </c>
      <c r="B329" s="11" t="s">
        <v>12</v>
      </c>
      <c r="C329" s="17">
        <f t="shared" si="124"/>
        <v>10932.699999999999</v>
      </c>
      <c r="D329" s="17">
        <f t="shared" ref="D329:D331" si="127">D334</f>
        <v>1112.3</v>
      </c>
      <c r="E329" s="17">
        <f t="shared" si="126"/>
        <v>966.5</v>
      </c>
      <c r="F329" s="17">
        <f t="shared" si="126"/>
        <v>0</v>
      </c>
      <c r="G329" s="17">
        <f t="shared" si="126"/>
        <v>306</v>
      </c>
      <c r="H329" s="17">
        <f t="shared" si="126"/>
        <v>1082.8</v>
      </c>
      <c r="I329" s="17">
        <f t="shared" si="126"/>
        <v>1102.4000000000001</v>
      </c>
      <c r="J329" s="17">
        <f t="shared" si="126"/>
        <v>1233.0999999999999</v>
      </c>
      <c r="K329" s="17">
        <f t="shared" si="126"/>
        <v>1282.4000000000001</v>
      </c>
      <c r="L329" s="17">
        <f t="shared" si="126"/>
        <v>1282.4000000000001</v>
      </c>
      <c r="M329" s="17">
        <f t="shared" si="126"/>
        <v>1282.4000000000001</v>
      </c>
      <c r="N329" s="17">
        <f t="shared" si="126"/>
        <v>1282.4000000000001</v>
      </c>
      <c r="O329" s="11"/>
      <c r="P329" s="8"/>
      <c r="Q329" s="8"/>
      <c r="R329" s="8"/>
      <c r="S329" s="9"/>
    </row>
    <row r="330" spans="1:19">
      <c r="A330" s="62">
        <v>253</v>
      </c>
      <c r="B330" s="11" t="s">
        <v>13</v>
      </c>
      <c r="C330" s="17">
        <f t="shared" si="124"/>
        <v>5087.7</v>
      </c>
      <c r="D330" s="17">
        <f t="shared" si="127"/>
        <v>876.9</v>
      </c>
      <c r="E330" s="17">
        <f t="shared" si="126"/>
        <v>704.3</v>
      </c>
      <c r="F330" s="17">
        <f t="shared" si="126"/>
        <v>0</v>
      </c>
      <c r="G330" s="17">
        <f t="shared" si="126"/>
        <v>1034.5999999999999</v>
      </c>
      <c r="H330" s="17">
        <f t="shared" si="126"/>
        <v>1019.4</v>
      </c>
      <c r="I330" s="17">
        <f t="shared" si="126"/>
        <v>1452.5</v>
      </c>
      <c r="J330" s="17">
        <f t="shared" si="126"/>
        <v>0</v>
      </c>
      <c r="K330" s="17">
        <f t="shared" si="126"/>
        <v>0</v>
      </c>
      <c r="L330" s="17">
        <f t="shared" si="126"/>
        <v>0</v>
      </c>
      <c r="M330" s="17">
        <f t="shared" si="126"/>
        <v>0</v>
      </c>
      <c r="N330" s="17">
        <f t="shared" si="126"/>
        <v>0</v>
      </c>
      <c r="O330" s="11"/>
      <c r="P330" s="8"/>
      <c r="Q330" s="8"/>
      <c r="R330" s="8"/>
      <c r="S330" s="9"/>
    </row>
    <row r="331" spans="1:19">
      <c r="A331" s="62">
        <v>254</v>
      </c>
      <c r="B331" s="11" t="s">
        <v>14</v>
      </c>
      <c r="C331" s="18">
        <f t="shared" si="124"/>
        <v>42391.100000000006</v>
      </c>
      <c r="D331" s="18">
        <f t="shared" si="127"/>
        <v>4320</v>
      </c>
      <c r="E331" s="18">
        <f t="shared" si="126"/>
        <v>4752</v>
      </c>
      <c r="F331" s="18">
        <f t="shared" si="126"/>
        <v>0</v>
      </c>
      <c r="G331" s="18">
        <f t="shared" si="126"/>
        <v>1836</v>
      </c>
      <c r="H331" s="18">
        <f t="shared" si="126"/>
        <v>3628.8</v>
      </c>
      <c r="I331" s="18">
        <f t="shared" si="126"/>
        <v>4382.3</v>
      </c>
      <c r="J331" s="18">
        <f t="shared" si="126"/>
        <v>4548.8</v>
      </c>
      <c r="K331" s="18">
        <f t="shared" si="126"/>
        <v>4730.8</v>
      </c>
      <c r="L331" s="18">
        <f t="shared" si="126"/>
        <v>4730.8</v>
      </c>
      <c r="M331" s="18">
        <f t="shared" si="126"/>
        <v>4730.8</v>
      </c>
      <c r="N331" s="18">
        <f t="shared" si="126"/>
        <v>4730.8</v>
      </c>
      <c r="O331" s="14"/>
      <c r="P331" s="9"/>
      <c r="Q331" s="9"/>
      <c r="R331" s="9"/>
      <c r="S331" s="9"/>
    </row>
    <row r="332" spans="1:19" ht="45">
      <c r="A332" s="62">
        <v>255</v>
      </c>
      <c r="B332" s="11" t="s">
        <v>66</v>
      </c>
      <c r="C332" s="18">
        <f t="shared" si="124"/>
        <v>59474.899999999994</v>
      </c>
      <c r="D332" s="18">
        <f>SUM(D333:D336)</f>
        <v>6652.8</v>
      </c>
      <c r="E332" s="18">
        <f>SUM(E333:E336)</f>
        <v>6825.6</v>
      </c>
      <c r="F332" s="18">
        <f t="shared" ref="F332:N332" si="128">SUM(F334:F336)</f>
        <v>0</v>
      </c>
      <c r="G332" s="18">
        <f t="shared" si="128"/>
        <v>3176.6</v>
      </c>
      <c r="H332" s="18">
        <f>SUM(H333:H336)</f>
        <v>6048</v>
      </c>
      <c r="I332" s="18">
        <f t="shared" si="128"/>
        <v>6937.2000000000007</v>
      </c>
      <c r="J332" s="18">
        <f t="shared" si="128"/>
        <v>5781.9</v>
      </c>
      <c r="K332" s="18">
        <f t="shared" si="128"/>
        <v>6013.2000000000007</v>
      </c>
      <c r="L332" s="18">
        <f t="shared" si="128"/>
        <v>6013.2000000000007</v>
      </c>
      <c r="M332" s="18">
        <f t="shared" si="128"/>
        <v>6013.2000000000007</v>
      </c>
      <c r="N332" s="18">
        <f t="shared" si="128"/>
        <v>6013.2000000000007</v>
      </c>
      <c r="O332" s="20" t="s">
        <v>117</v>
      </c>
      <c r="P332" s="9"/>
      <c r="Q332" s="9"/>
      <c r="R332" s="9"/>
      <c r="S332" s="9"/>
    </row>
    <row r="333" spans="1:19">
      <c r="A333" s="62">
        <v>256</v>
      </c>
      <c r="B333" s="11" t="s">
        <v>30</v>
      </c>
      <c r="C333" s="18">
        <f t="shared" si="124"/>
        <v>1063.4000000000001</v>
      </c>
      <c r="D333" s="18">
        <v>343.6</v>
      </c>
      <c r="E333" s="18">
        <v>402.8</v>
      </c>
      <c r="F333" s="18">
        <v>0</v>
      </c>
      <c r="G333" s="18">
        <v>0</v>
      </c>
      <c r="H333" s="18">
        <v>317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4"/>
      <c r="P333" s="9"/>
      <c r="Q333" s="9"/>
      <c r="R333" s="9"/>
      <c r="S333" s="9"/>
    </row>
    <row r="334" spans="1:19">
      <c r="A334" s="62">
        <v>257</v>
      </c>
      <c r="B334" s="11" t="s">
        <v>12</v>
      </c>
      <c r="C334" s="18">
        <f t="shared" si="124"/>
        <v>10932.699999999999</v>
      </c>
      <c r="D334" s="18">
        <v>1112.3</v>
      </c>
      <c r="E334" s="18">
        <v>966.5</v>
      </c>
      <c r="F334" s="18">
        <v>0</v>
      </c>
      <c r="G334" s="18">
        <v>306</v>
      </c>
      <c r="H334" s="18">
        <v>1082.8</v>
      </c>
      <c r="I334" s="18">
        <v>1102.4000000000001</v>
      </c>
      <c r="J334" s="18">
        <v>1233.0999999999999</v>
      </c>
      <c r="K334" s="18">
        <v>1282.4000000000001</v>
      </c>
      <c r="L334" s="18">
        <v>1282.4000000000001</v>
      </c>
      <c r="M334" s="18">
        <v>1282.4000000000001</v>
      </c>
      <c r="N334" s="18">
        <v>1282.4000000000001</v>
      </c>
      <c r="O334" s="14"/>
      <c r="P334" s="9"/>
      <c r="Q334" s="9"/>
      <c r="R334" s="9"/>
      <c r="S334" s="9"/>
    </row>
    <row r="335" spans="1:19">
      <c r="A335" s="62">
        <v>258</v>
      </c>
      <c r="B335" s="11" t="s">
        <v>13</v>
      </c>
      <c r="C335" s="18">
        <f t="shared" si="124"/>
        <v>5087.7</v>
      </c>
      <c r="D335" s="18">
        <v>876.9</v>
      </c>
      <c r="E335" s="18">
        <v>704.3</v>
      </c>
      <c r="F335" s="18">
        <v>0</v>
      </c>
      <c r="G335" s="18">
        <v>1034.5999999999999</v>
      </c>
      <c r="H335" s="18">
        <v>1019.4</v>
      </c>
      <c r="I335" s="18">
        <v>1452.5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4"/>
      <c r="P335" s="9"/>
      <c r="Q335" s="9"/>
      <c r="R335" s="9"/>
      <c r="S335" s="9"/>
    </row>
    <row r="336" spans="1:19">
      <c r="A336" s="62">
        <v>259</v>
      </c>
      <c r="B336" s="11" t="s">
        <v>14</v>
      </c>
      <c r="C336" s="18">
        <f t="shared" si="124"/>
        <v>42391.100000000006</v>
      </c>
      <c r="D336" s="17">
        <v>4320</v>
      </c>
      <c r="E336" s="18">
        <v>4752</v>
      </c>
      <c r="F336" s="18">
        <v>0</v>
      </c>
      <c r="G336" s="18">
        <v>1836</v>
      </c>
      <c r="H336" s="18">
        <v>3628.8</v>
      </c>
      <c r="I336" s="18">
        <v>4382.3</v>
      </c>
      <c r="J336" s="18">
        <v>4548.8</v>
      </c>
      <c r="K336" s="18">
        <v>4730.8</v>
      </c>
      <c r="L336" s="18">
        <v>4730.8</v>
      </c>
      <c r="M336" s="18">
        <v>4730.8</v>
      </c>
      <c r="N336" s="18">
        <v>4730.8</v>
      </c>
      <c r="O336" s="14"/>
      <c r="P336" s="9"/>
      <c r="Q336" s="9"/>
      <c r="R336" s="9"/>
      <c r="S336" s="9"/>
    </row>
    <row r="337" spans="1:19" ht="15" customHeight="1">
      <c r="A337" s="62">
        <v>260</v>
      </c>
      <c r="B337" s="69" t="s">
        <v>179</v>
      </c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8"/>
      <c r="Q337" s="8"/>
      <c r="R337" s="8"/>
      <c r="S337" s="9"/>
    </row>
    <row r="338" spans="1:19" ht="31.5" customHeight="1">
      <c r="A338" s="62">
        <v>261</v>
      </c>
      <c r="B338" s="11" t="s">
        <v>32</v>
      </c>
      <c r="C338" s="17">
        <f t="shared" ref="C338:C341" si="129">SUM(D338:N338)</f>
        <v>258844.2</v>
      </c>
      <c r="D338" s="17">
        <f>SUM(D339:D341)</f>
        <v>21374.6</v>
      </c>
      <c r="E338" s="17">
        <f t="shared" ref="E338:N338" si="130">SUM(E339:E341)</f>
        <v>18827.599999999999</v>
      </c>
      <c r="F338" s="17">
        <f t="shared" si="130"/>
        <v>24636.799999999999</v>
      </c>
      <c r="G338" s="17">
        <f t="shared" si="130"/>
        <v>21925.199999999997</v>
      </c>
      <c r="H338" s="17">
        <f t="shared" si="130"/>
        <v>21298.1</v>
      </c>
      <c r="I338" s="17">
        <f t="shared" si="130"/>
        <v>23878.9</v>
      </c>
      <c r="J338" s="17">
        <f t="shared" si="130"/>
        <v>24486.199999999997</v>
      </c>
      <c r="K338" s="17">
        <f t="shared" si="130"/>
        <v>25604.199999999997</v>
      </c>
      <c r="L338" s="17">
        <f t="shared" si="130"/>
        <v>25604.199999999997</v>
      </c>
      <c r="M338" s="17">
        <f t="shared" si="130"/>
        <v>25604.199999999997</v>
      </c>
      <c r="N338" s="17">
        <f t="shared" si="130"/>
        <v>25604.199999999997</v>
      </c>
      <c r="O338" s="11"/>
      <c r="P338" s="8"/>
      <c r="Q338" s="8"/>
      <c r="R338" s="8"/>
      <c r="S338" s="9"/>
    </row>
    <row r="339" spans="1:19">
      <c r="A339" s="62">
        <v>262</v>
      </c>
      <c r="B339" s="11" t="s">
        <v>12</v>
      </c>
      <c r="C339" s="17">
        <f t="shared" si="129"/>
        <v>258844.2</v>
      </c>
      <c r="D339" s="17">
        <f t="shared" ref="D339:N341" si="131">D344</f>
        <v>21374.6</v>
      </c>
      <c r="E339" s="17">
        <f t="shared" si="131"/>
        <v>18827.599999999999</v>
      </c>
      <c r="F339" s="17">
        <f t="shared" si="131"/>
        <v>24636.799999999999</v>
      </c>
      <c r="G339" s="17">
        <f t="shared" si="131"/>
        <v>21925.199999999997</v>
      </c>
      <c r="H339" s="17">
        <f>H344</f>
        <v>21298.1</v>
      </c>
      <c r="I339" s="17">
        <f t="shared" si="131"/>
        <v>23878.9</v>
      </c>
      <c r="J339" s="17">
        <f t="shared" si="131"/>
        <v>24486.199999999997</v>
      </c>
      <c r="K339" s="17">
        <f t="shared" si="131"/>
        <v>25604.199999999997</v>
      </c>
      <c r="L339" s="17">
        <f t="shared" si="131"/>
        <v>25604.199999999997</v>
      </c>
      <c r="M339" s="17">
        <f t="shared" si="131"/>
        <v>25604.199999999997</v>
      </c>
      <c r="N339" s="17">
        <f t="shared" si="131"/>
        <v>25604.199999999997</v>
      </c>
      <c r="O339" s="11"/>
      <c r="P339" s="8"/>
      <c r="Q339" s="8"/>
      <c r="R339" s="8"/>
      <c r="S339" s="9"/>
    </row>
    <row r="340" spans="1:19">
      <c r="A340" s="62">
        <v>263</v>
      </c>
      <c r="B340" s="11" t="s">
        <v>13</v>
      </c>
      <c r="C340" s="17">
        <f t="shared" si="129"/>
        <v>0</v>
      </c>
      <c r="D340" s="17">
        <f t="shared" si="131"/>
        <v>0</v>
      </c>
      <c r="E340" s="17">
        <f t="shared" si="131"/>
        <v>0</v>
      </c>
      <c r="F340" s="17">
        <f t="shared" si="131"/>
        <v>0</v>
      </c>
      <c r="G340" s="17">
        <f t="shared" si="131"/>
        <v>0</v>
      </c>
      <c r="H340" s="17">
        <f t="shared" si="131"/>
        <v>0</v>
      </c>
      <c r="I340" s="17">
        <f t="shared" si="131"/>
        <v>0</v>
      </c>
      <c r="J340" s="17">
        <f t="shared" si="131"/>
        <v>0</v>
      </c>
      <c r="K340" s="17">
        <f t="shared" si="131"/>
        <v>0</v>
      </c>
      <c r="L340" s="17">
        <f t="shared" si="131"/>
        <v>0</v>
      </c>
      <c r="M340" s="17">
        <f t="shared" si="131"/>
        <v>0</v>
      </c>
      <c r="N340" s="17">
        <f t="shared" si="131"/>
        <v>0</v>
      </c>
      <c r="O340" s="11"/>
      <c r="P340" s="8"/>
      <c r="Q340" s="8"/>
      <c r="R340" s="8"/>
      <c r="S340" s="9"/>
    </row>
    <row r="341" spans="1:19">
      <c r="A341" s="62">
        <v>264</v>
      </c>
      <c r="B341" s="11" t="s">
        <v>14</v>
      </c>
      <c r="C341" s="17">
        <f t="shared" si="129"/>
        <v>0</v>
      </c>
      <c r="D341" s="17">
        <f t="shared" si="131"/>
        <v>0</v>
      </c>
      <c r="E341" s="17">
        <f t="shared" si="131"/>
        <v>0</v>
      </c>
      <c r="F341" s="17">
        <f t="shared" si="131"/>
        <v>0</v>
      </c>
      <c r="G341" s="17">
        <f t="shared" si="131"/>
        <v>0</v>
      </c>
      <c r="H341" s="17">
        <f t="shared" si="131"/>
        <v>0</v>
      </c>
      <c r="I341" s="17">
        <f t="shared" si="131"/>
        <v>0</v>
      </c>
      <c r="J341" s="17">
        <f t="shared" si="131"/>
        <v>0</v>
      </c>
      <c r="K341" s="17">
        <f t="shared" si="131"/>
        <v>0</v>
      </c>
      <c r="L341" s="17">
        <f t="shared" si="131"/>
        <v>0</v>
      </c>
      <c r="M341" s="17">
        <f t="shared" si="131"/>
        <v>0</v>
      </c>
      <c r="N341" s="17">
        <f t="shared" si="131"/>
        <v>0</v>
      </c>
      <c r="O341" s="11"/>
      <c r="P341" s="8"/>
      <c r="Q341" s="8"/>
      <c r="R341" s="8"/>
      <c r="S341" s="9"/>
    </row>
    <row r="342" spans="1:19">
      <c r="A342" s="62">
        <v>265</v>
      </c>
      <c r="B342" s="68" t="s">
        <v>27</v>
      </c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8"/>
      <c r="Q342" s="8"/>
      <c r="R342" s="8"/>
      <c r="S342" s="9"/>
    </row>
    <row r="343" spans="1:19" ht="45">
      <c r="A343" s="62">
        <v>266</v>
      </c>
      <c r="B343" s="11" t="s">
        <v>22</v>
      </c>
      <c r="C343" s="17">
        <f t="shared" ref="C343:C358" si="132">SUM(D343:N343)</f>
        <v>258844.2</v>
      </c>
      <c r="D343" s="17">
        <f t="shared" ref="D343:N343" si="133">SUM(D344:D346)</f>
        <v>21374.6</v>
      </c>
      <c r="E343" s="17">
        <f t="shared" si="133"/>
        <v>18827.599999999999</v>
      </c>
      <c r="F343" s="17">
        <f t="shared" si="133"/>
        <v>24636.799999999999</v>
      </c>
      <c r="G343" s="17">
        <f t="shared" si="133"/>
        <v>21925.199999999997</v>
      </c>
      <c r="H343" s="17">
        <f t="shared" si="133"/>
        <v>21298.1</v>
      </c>
      <c r="I343" s="17">
        <f t="shared" si="133"/>
        <v>23878.9</v>
      </c>
      <c r="J343" s="17">
        <f t="shared" si="133"/>
        <v>24486.199999999997</v>
      </c>
      <c r="K343" s="17">
        <f t="shared" si="133"/>
        <v>25604.199999999997</v>
      </c>
      <c r="L343" s="17">
        <f t="shared" si="133"/>
        <v>25604.199999999997</v>
      </c>
      <c r="M343" s="17">
        <f t="shared" si="133"/>
        <v>25604.199999999997</v>
      </c>
      <c r="N343" s="17">
        <f t="shared" si="133"/>
        <v>25604.199999999997</v>
      </c>
      <c r="O343" s="11"/>
      <c r="P343" s="8"/>
      <c r="Q343" s="8"/>
      <c r="R343" s="8"/>
      <c r="S343" s="9"/>
    </row>
    <row r="344" spans="1:19">
      <c r="A344" s="62">
        <v>267</v>
      </c>
      <c r="B344" s="11" t="s">
        <v>12</v>
      </c>
      <c r="C344" s="17">
        <f t="shared" si="132"/>
        <v>258844.2</v>
      </c>
      <c r="D344" s="17">
        <f t="shared" ref="D344:N346" si="134">SUM(D348+D352+D356)</f>
        <v>21374.6</v>
      </c>
      <c r="E344" s="17">
        <f t="shared" si="134"/>
        <v>18827.599999999999</v>
      </c>
      <c r="F344" s="17">
        <f t="shared" si="134"/>
        <v>24636.799999999999</v>
      </c>
      <c r="G344" s="17">
        <f t="shared" si="134"/>
        <v>21925.199999999997</v>
      </c>
      <c r="H344" s="17">
        <f t="shared" si="134"/>
        <v>21298.1</v>
      </c>
      <c r="I344" s="17">
        <f t="shared" si="134"/>
        <v>23878.9</v>
      </c>
      <c r="J344" s="17">
        <f t="shared" si="134"/>
        <v>24486.199999999997</v>
      </c>
      <c r="K344" s="17">
        <f t="shared" si="134"/>
        <v>25604.199999999997</v>
      </c>
      <c r="L344" s="17">
        <f t="shared" si="134"/>
        <v>25604.199999999997</v>
      </c>
      <c r="M344" s="17">
        <f t="shared" si="134"/>
        <v>25604.199999999997</v>
      </c>
      <c r="N344" s="17">
        <f t="shared" si="134"/>
        <v>25604.199999999997</v>
      </c>
      <c r="O344" s="11"/>
      <c r="P344" s="8"/>
      <c r="Q344" s="8"/>
      <c r="R344" s="8"/>
      <c r="S344" s="9"/>
    </row>
    <row r="345" spans="1:19">
      <c r="A345" s="62">
        <v>268</v>
      </c>
      <c r="B345" s="11" t="s">
        <v>13</v>
      </c>
      <c r="C345" s="17">
        <f t="shared" si="132"/>
        <v>0</v>
      </c>
      <c r="D345" s="17">
        <f t="shared" si="134"/>
        <v>0</v>
      </c>
      <c r="E345" s="17">
        <f t="shared" si="134"/>
        <v>0</v>
      </c>
      <c r="F345" s="17">
        <f t="shared" si="134"/>
        <v>0</v>
      </c>
      <c r="G345" s="17">
        <f t="shared" si="134"/>
        <v>0</v>
      </c>
      <c r="H345" s="17">
        <f t="shared" si="134"/>
        <v>0</v>
      </c>
      <c r="I345" s="17">
        <f t="shared" si="134"/>
        <v>0</v>
      </c>
      <c r="J345" s="17">
        <f t="shared" si="134"/>
        <v>0</v>
      </c>
      <c r="K345" s="17">
        <f t="shared" si="134"/>
        <v>0</v>
      </c>
      <c r="L345" s="17">
        <f t="shared" si="134"/>
        <v>0</v>
      </c>
      <c r="M345" s="17">
        <f t="shared" si="134"/>
        <v>0</v>
      </c>
      <c r="N345" s="17">
        <f t="shared" si="134"/>
        <v>0</v>
      </c>
      <c r="O345" s="11"/>
      <c r="P345" s="8"/>
      <c r="Q345" s="8"/>
      <c r="R345" s="8"/>
      <c r="S345" s="9"/>
    </row>
    <row r="346" spans="1:19">
      <c r="A346" s="62">
        <v>269</v>
      </c>
      <c r="B346" s="24" t="s">
        <v>14</v>
      </c>
      <c r="C346" s="10">
        <f t="shared" si="132"/>
        <v>0</v>
      </c>
      <c r="D346" s="22">
        <f t="shared" si="134"/>
        <v>0</v>
      </c>
      <c r="E346" s="22">
        <f t="shared" si="134"/>
        <v>0</v>
      </c>
      <c r="F346" s="22">
        <f t="shared" si="134"/>
        <v>0</v>
      </c>
      <c r="G346" s="22">
        <f t="shared" si="134"/>
        <v>0</v>
      </c>
      <c r="H346" s="22">
        <f t="shared" si="134"/>
        <v>0</v>
      </c>
      <c r="I346" s="22">
        <f t="shared" si="134"/>
        <v>0</v>
      </c>
      <c r="J346" s="22">
        <f t="shared" si="134"/>
        <v>0</v>
      </c>
      <c r="K346" s="22">
        <f t="shared" si="134"/>
        <v>0</v>
      </c>
      <c r="L346" s="22">
        <f t="shared" si="134"/>
        <v>0</v>
      </c>
      <c r="M346" s="22">
        <f t="shared" si="134"/>
        <v>0</v>
      </c>
      <c r="N346" s="22">
        <f t="shared" si="134"/>
        <v>0</v>
      </c>
      <c r="O346" s="23"/>
      <c r="P346" s="9"/>
      <c r="Q346" s="9"/>
      <c r="R346" s="9"/>
      <c r="S346" s="9"/>
    </row>
    <row r="347" spans="1:19" ht="60">
      <c r="A347" s="62">
        <v>270</v>
      </c>
      <c r="B347" s="24" t="s">
        <v>67</v>
      </c>
      <c r="C347" s="10">
        <f t="shared" si="132"/>
        <v>238146.00000000003</v>
      </c>
      <c r="D347" s="10">
        <f t="shared" ref="D347:N347" si="135">SUM(D348:D350)</f>
        <v>20241.599999999999</v>
      </c>
      <c r="E347" s="10">
        <f t="shared" si="135"/>
        <v>18687.599999999999</v>
      </c>
      <c r="F347" s="10">
        <f t="shared" si="135"/>
        <v>19636.8</v>
      </c>
      <c r="G347" s="18">
        <f t="shared" si="135"/>
        <v>19893</v>
      </c>
      <c r="H347" s="10">
        <f t="shared" si="135"/>
        <v>19921.8</v>
      </c>
      <c r="I347" s="10">
        <f t="shared" si="135"/>
        <v>22145.7</v>
      </c>
      <c r="J347" s="10">
        <f t="shared" si="135"/>
        <v>22687.1</v>
      </c>
      <c r="K347" s="10">
        <f t="shared" si="135"/>
        <v>23733.1</v>
      </c>
      <c r="L347" s="10">
        <f t="shared" si="135"/>
        <v>23733.1</v>
      </c>
      <c r="M347" s="10">
        <f t="shared" si="135"/>
        <v>23733.1</v>
      </c>
      <c r="N347" s="10">
        <f t="shared" si="135"/>
        <v>23733.1</v>
      </c>
      <c r="O347" s="24" t="s">
        <v>116</v>
      </c>
      <c r="P347" s="9"/>
      <c r="Q347" s="9"/>
      <c r="R347" s="9"/>
      <c r="S347" s="9"/>
    </row>
    <row r="348" spans="1:19">
      <c r="A348" s="62">
        <v>271</v>
      </c>
      <c r="B348" s="24" t="s">
        <v>12</v>
      </c>
      <c r="C348" s="10">
        <f t="shared" si="132"/>
        <v>238146.00000000003</v>
      </c>
      <c r="D348" s="10">
        <v>20241.599999999999</v>
      </c>
      <c r="E348" s="10">
        <v>18687.599999999999</v>
      </c>
      <c r="F348" s="10">
        <v>19636.8</v>
      </c>
      <c r="G348" s="18">
        <v>19893</v>
      </c>
      <c r="H348" s="10">
        <v>19921.8</v>
      </c>
      <c r="I348" s="10">
        <v>22145.7</v>
      </c>
      <c r="J348" s="10">
        <v>22687.1</v>
      </c>
      <c r="K348" s="10">
        <v>23733.1</v>
      </c>
      <c r="L348" s="10">
        <v>23733.1</v>
      </c>
      <c r="M348" s="10">
        <v>23733.1</v>
      </c>
      <c r="N348" s="10">
        <v>23733.1</v>
      </c>
      <c r="O348" s="23"/>
      <c r="P348" s="9"/>
      <c r="Q348" s="9"/>
      <c r="R348" s="9"/>
      <c r="S348" s="9"/>
    </row>
    <row r="349" spans="1:19">
      <c r="A349" s="62">
        <v>272</v>
      </c>
      <c r="B349" s="24" t="s">
        <v>13</v>
      </c>
      <c r="C349" s="10">
        <f t="shared" si="132"/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23"/>
      <c r="P349" s="9"/>
      <c r="Q349" s="9"/>
      <c r="R349" s="9"/>
      <c r="S349" s="9"/>
    </row>
    <row r="350" spans="1:19">
      <c r="A350" s="62">
        <v>273</v>
      </c>
      <c r="B350" s="24" t="s">
        <v>14</v>
      </c>
      <c r="C350" s="10">
        <f t="shared" si="132"/>
        <v>0</v>
      </c>
      <c r="D350" s="22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23"/>
      <c r="P350" s="9"/>
      <c r="Q350" s="9"/>
      <c r="R350" s="9"/>
      <c r="S350" s="9"/>
    </row>
    <row r="351" spans="1:19" ht="60">
      <c r="A351" s="62">
        <v>274</v>
      </c>
      <c r="B351" s="24" t="s">
        <v>70</v>
      </c>
      <c r="C351" s="10">
        <f t="shared" si="132"/>
        <v>5912.6</v>
      </c>
      <c r="D351" s="10">
        <f t="shared" ref="D351:N351" si="136">SUM(D352:D354)</f>
        <v>1000</v>
      </c>
      <c r="E351" s="10">
        <f>SUM(E352:E354)</f>
        <v>0</v>
      </c>
      <c r="F351" s="10">
        <f t="shared" si="136"/>
        <v>4500</v>
      </c>
      <c r="G351" s="10">
        <f t="shared" si="136"/>
        <v>412.6</v>
      </c>
      <c r="H351" s="10">
        <f t="shared" si="136"/>
        <v>0</v>
      </c>
      <c r="I351" s="10">
        <f t="shared" si="136"/>
        <v>0</v>
      </c>
      <c r="J351" s="10">
        <f t="shared" si="136"/>
        <v>0</v>
      </c>
      <c r="K351" s="10">
        <f t="shared" si="136"/>
        <v>0</v>
      </c>
      <c r="L351" s="10">
        <f t="shared" si="136"/>
        <v>0</v>
      </c>
      <c r="M351" s="10">
        <f t="shared" si="136"/>
        <v>0</v>
      </c>
      <c r="N351" s="10">
        <f t="shared" si="136"/>
        <v>0</v>
      </c>
      <c r="O351" s="24" t="s">
        <v>114</v>
      </c>
      <c r="P351" s="9"/>
      <c r="Q351" s="9"/>
      <c r="R351" s="9"/>
      <c r="S351" s="9"/>
    </row>
    <row r="352" spans="1:19">
      <c r="A352" s="62">
        <v>275</v>
      </c>
      <c r="B352" s="24" t="s">
        <v>12</v>
      </c>
      <c r="C352" s="10">
        <f t="shared" si="132"/>
        <v>5912.6</v>
      </c>
      <c r="D352" s="10">
        <v>1000</v>
      </c>
      <c r="E352" s="10">
        <v>0</v>
      </c>
      <c r="F352" s="10">
        <v>4500</v>
      </c>
      <c r="G352" s="10">
        <v>412.6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25"/>
      <c r="P352" s="9"/>
      <c r="Q352" s="9"/>
      <c r="R352" s="9"/>
      <c r="S352" s="9"/>
    </row>
    <row r="353" spans="1:19">
      <c r="A353" s="62">
        <v>276</v>
      </c>
      <c r="B353" s="24" t="s">
        <v>13</v>
      </c>
      <c r="C353" s="10">
        <f t="shared" si="132"/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25"/>
      <c r="P353" s="9"/>
      <c r="Q353" s="9"/>
      <c r="R353" s="9"/>
      <c r="S353" s="9"/>
    </row>
    <row r="354" spans="1:19">
      <c r="A354" s="62">
        <v>277</v>
      </c>
      <c r="B354" s="24" t="s">
        <v>14</v>
      </c>
      <c r="C354" s="10">
        <f t="shared" si="132"/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25"/>
      <c r="P354" s="9"/>
      <c r="Q354" s="9"/>
      <c r="R354" s="9"/>
      <c r="S354" s="9"/>
    </row>
    <row r="355" spans="1:19" ht="89.25" customHeight="1">
      <c r="A355" s="62">
        <v>278</v>
      </c>
      <c r="B355" s="24" t="s">
        <v>96</v>
      </c>
      <c r="C355" s="10">
        <f t="shared" si="132"/>
        <v>14785.6</v>
      </c>
      <c r="D355" s="10">
        <f t="shared" ref="D355:N355" si="137">SUM(D356:D358)</f>
        <v>133</v>
      </c>
      <c r="E355" s="10">
        <f t="shared" si="137"/>
        <v>140</v>
      </c>
      <c r="F355" s="10">
        <f t="shared" si="137"/>
        <v>500</v>
      </c>
      <c r="G355" s="10">
        <f t="shared" si="137"/>
        <v>1619.6</v>
      </c>
      <c r="H355" s="10">
        <f t="shared" si="137"/>
        <v>1376.3</v>
      </c>
      <c r="I355" s="10">
        <f t="shared" si="137"/>
        <v>1733.2</v>
      </c>
      <c r="J355" s="10">
        <f t="shared" si="137"/>
        <v>1799.1</v>
      </c>
      <c r="K355" s="10">
        <f t="shared" si="137"/>
        <v>1871.1</v>
      </c>
      <c r="L355" s="10">
        <f t="shared" si="137"/>
        <v>1871.1</v>
      </c>
      <c r="M355" s="10">
        <f t="shared" si="137"/>
        <v>1871.1</v>
      </c>
      <c r="N355" s="10">
        <f t="shared" si="137"/>
        <v>1871.1</v>
      </c>
      <c r="O355" s="24" t="s">
        <v>86</v>
      </c>
      <c r="P355" s="9"/>
      <c r="Q355" s="9"/>
      <c r="R355" s="9"/>
      <c r="S355" s="9"/>
    </row>
    <row r="356" spans="1:19">
      <c r="A356" s="62">
        <v>279</v>
      </c>
      <c r="B356" s="24" t="s">
        <v>12</v>
      </c>
      <c r="C356" s="10">
        <f t="shared" si="132"/>
        <v>14785.6</v>
      </c>
      <c r="D356" s="10">
        <v>133</v>
      </c>
      <c r="E356" s="10">
        <v>140</v>
      </c>
      <c r="F356" s="10">
        <v>500</v>
      </c>
      <c r="G356" s="10">
        <v>1619.6</v>
      </c>
      <c r="H356" s="10">
        <v>1376.3</v>
      </c>
      <c r="I356" s="10">
        <v>1733.2</v>
      </c>
      <c r="J356" s="10">
        <v>1799.1</v>
      </c>
      <c r="K356" s="10">
        <v>1871.1</v>
      </c>
      <c r="L356" s="10">
        <v>1871.1</v>
      </c>
      <c r="M356" s="10">
        <v>1871.1</v>
      </c>
      <c r="N356" s="10">
        <v>1871.1</v>
      </c>
      <c r="O356" s="25"/>
      <c r="P356" s="9"/>
      <c r="Q356" s="9"/>
      <c r="R356" s="9"/>
      <c r="S356" s="9"/>
    </row>
    <row r="357" spans="1:19">
      <c r="A357" s="62">
        <v>280</v>
      </c>
      <c r="B357" s="24" t="s">
        <v>13</v>
      </c>
      <c r="C357" s="10">
        <f t="shared" si="132"/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25"/>
      <c r="P357" s="9"/>
      <c r="Q357" s="9"/>
      <c r="R357" s="9"/>
      <c r="S357" s="9"/>
    </row>
    <row r="358" spans="1:19">
      <c r="A358" s="62">
        <v>281</v>
      </c>
      <c r="B358" s="24" t="s">
        <v>14</v>
      </c>
      <c r="C358" s="10">
        <f t="shared" si="132"/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25"/>
      <c r="P358" s="9"/>
      <c r="Q358" s="9"/>
      <c r="R358" s="9"/>
      <c r="S358" s="9"/>
    </row>
    <row r="359" spans="1:19" ht="16.5" customHeight="1">
      <c r="A359" s="62">
        <v>282</v>
      </c>
      <c r="B359" s="73" t="s">
        <v>75</v>
      </c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7"/>
      <c r="P359" s="9"/>
      <c r="Q359" s="9"/>
      <c r="R359" s="9"/>
      <c r="S359" s="9"/>
    </row>
    <row r="360" spans="1:19" ht="45">
      <c r="A360" s="62">
        <v>283</v>
      </c>
      <c r="B360" s="24" t="s">
        <v>76</v>
      </c>
      <c r="C360" s="10">
        <f t="shared" ref="C360:C363" si="138">SUM(D360:N360)</f>
        <v>13820.200000000003</v>
      </c>
      <c r="D360" s="10">
        <f t="shared" ref="D360:N361" si="139">SUM(D361:D363)</f>
        <v>0</v>
      </c>
      <c r="E360" s="10">
        <f t="shared" si="139"/>
        <v>0</v>
      </c>
      <c r="F360" s="10">
        <f t="shared" si="139"/>
        <v>2541.6</v>
      </c>
      <c r="G360" s="10">
        <f t="shared" si="139"/>
        <v>489.6</v>
      </c>
      <c r="H360" s="10">
        <f t="shared" si="139"/>
        <v>2588.6000000000004</v>
      </c>
      <c r="I360" s="10">
        <f t="shared" si="139"/>
        <v>1417</v>
      </c>
      <c r="J360" s="10">
        <f t="shared" si="139"/>
        <v>1314.6</v>
      </c>
      <c r="K360" s="10">
        <f t="shared" si="139"/>
        <v>1367.2</v>
      </c>
      <c r="L360" s="10">
        <f t="shared" si="139"/>
        <v>1367.2</v>
      </c>
      <c r="M360" s="10">
        <f t="shared" si="139"/>
        <v>1367.2</v>
      </c>
      <c r="N360" s="10">
        <f t="shared" si="139"/>
        <v>1367.2</v>
      </c>
      <c r="O360" s="25"/>
      <c r="P360" s="9"/>
      <c r="Q360" s="9"/>
      <c r="R360" s="9"/>
      <c r="S360" s="9"/>
    </row>
    <row r="361" spans="1:19">
      <c r="A361" s="62">
        <v>284</v>
      </c>
      <c r="B361" s="24" t="s">
        <v>12</v>
      </c>
      <c r="C361" s="10">
        <f t="shared" si="138"/>
        <v>9134.6</v>
      </c>
      <c r="D361" s="10">
        <f t="shared" si="139"/>
        <v>0</v>
      </c>
      <c r="E361" s="10">
        <f t="shared" ref="E361:N361" si="140">E366</f>
        <v>0</v>
      </c>
      <c r="F361" s="10">
        <f t="shared" si="140"/>
        <v>138.9</v>
      </c>
      <c r="G361" s="10">
        <f t="shared" si="140"/>
        <v>422.8</v>
      </c>
      <c r="H361" s="10">
        <f t="shared" si="140"/>
        <v>437.4</v>
      </c>
      <c r="I361" s="10">
        <f t="shared" si="140"/>
        <v>1352.1</v>
      </c>
      <c r="J361" s="10">
        <f t="shared" si="140"/>
        <v>1314.6</v>
      </c>
      <c r="K361" s="10">
        <f t="shared" si="140"/>
        <v>1367.2</v>
      </c>
      <c r="L361" s="10">
        <f t="shared" si="140"/>
        <v>1367.2</v>
      </c>
      <c r="M361" s="10">
        <f t="shared" si="140"/>
        <v>1367.2</v>
      </c>
      <c r="N361" s="10">
        <f t="shared" si="140"/>
        <v>1367.2</v>
      </c>
      <c r="O361" s="25"/>
      <c r="P361" s="9"/>
      <c r="Q361" s="9"/>
      <c r="R361" s="9"/>
      <c r="S361" s="9"/>
    </row>
    <row r="362" spans="1:19">
      <c r="A362" s="62">
        <v>285</v>
      </c>
      <c r="B362" s="24" t="s">
        <v>13</v>
      </c>
      <c r="C362" s="10">
        <f t="shared" si="138"/>
        <v>764.1</v>
      </c>
      <c r="D362" s="10">
        <f t="shared" ref="D362:N363" si="141">D367</f>
        <v>0</v>
      </c>
      <c r="E362" s="10">
        <f t="shared" si="141"/>
        <v>0</v>
      </c>
      <c r="F362" s="10">
        <f t="shared" si="141"/>
        <v>376.6</v>
      </c>
      <c r="G362" s="10">
        <f t="shared" si="141"/>
        <v>66.8</v>
      </c>
      <c r="H362" s="10">
        <f t="shared" si="141"/>
        <v>255.8</v>
      </c>
      <c r="I362" s="10">
        <f t="shared" si="141"/>
        <v>64.900000000000006</v>
      </c>
      <c r="J362" s="10">
        <f t="shared" si="141"/>
        <v>0</v>
      </c>
      <c r="K362" s="10">
        <f t="shared" si="141"/>
        <v>0</v>
      </c>
      <c r="L362" s="10">
        <f t="shared" si="141"/>
        <v>0</v>
      </c>
      <c r="M362" s="10">
        <f t="shared" si="141"/>
        <v>0</v>
      </c>
      <c r="N362" s="10">
        <f t="shared" si="141"/>
        <v>0</v>
      </c>
      <c r="O362" s="25"/>
      <c r="P362" s="9"/>
      <c r="Q362" s="9"/>
      <c r="R362" s="9"/>
      <c r="S362" s="9"/>
    </row>
    <row r="363" spans="1:19">
      <c r="A363" s="62">
        <v>286</v>
      </c>
      <c r="B363" s="24" t="s">
        <v>14</v>
      </c>
      <c r="C363" s="10">
        <f t="shared" si="138"/>
        <v>3921.5</v>
      </c>
      <c r="D363" s="10">
        <f t="shared" si="141"/>
        <v>0</v>
      </c>
      <c r="E363" s="10">
        <f t="shared" si="141"/>
        <v>0</v>
      </c>
      <c r="F363" s="10">
        <f t="shared" si="141"/>
        <v>2026.1</v>
      </c>
      <c r="G363" s="10">
        <f t="shared" si="141"/>
        <v>0</v>
      </c>
      <c r="H363" s="10">
        <f t="shared" si="141"/>
        <v>1895.4</v>
      </c>
      <c r="I363" s="10">
        <f t="shared" si="141"/>
        <v>0</v>
      </c>
      <c r="J363" s="10">
        <f t="shared" si="141"/>
        <v>0</v>
      </c>
      <c r="K363" s="10">
        <f t="shared" si="141"/>
        <v>0</v>
      </c>
      <c r="L363" s="10">
        <f t="shared" si="141"/>
        <v>0</v>
      </c>
      <c r="M363" s="10">
        <f t="shared" si="141"/>
        <v>0</v>
      </c>
      <c r="N363" s="10">
        <f t="shared" si="141"/>
        <v>0</v>
      </c>
      <c r="O363" s="25"/>
      <c r="P363" s="9"/>
      <c r="Q363" s="9"/>
      <c r="R363" s="9"/>
      <c r="S363" s="9"/>
    </row>
    <row r="364" spans="1:19">
      <c r="A364" s="62">
        <v>287</v>
      </c>
      <c r="B364" s="78" t="s">
        <v>27</v>
      </c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80"/>
      <c r="P364" s="9"/>
      <c r="Q364" s="9"/>
      <c r="R364" s="9"/>
      <c r="S364" s="9"/>
    </row>
    <row r="365" spans="1:19" ht="45">
      <c r="A365" s="62">
        <v>288</v>
      </c>
      <c r="B365" s="24" t="s">
        <v>22</v>
      </c>
      <c r="C365" s="10">
        <f t="shared" ref="C365:C372" si="142">SUM(D365:N365)</f>
        <v>13820.200000000003</v>
      </c>
      <c r="D365" s="10">
        <f>SUM(D366:D368)</f>
        <v>0</v>
      </c>
      <c r="E365" s="10">
        <f t="shared" ref="E365:N365" si="143">SUM(E366:E368)</f>
        <v>0</v>
      </c>
      <c r="F365" s="10">
        <f t="shared" si="143"/>
        <v>2541.6</v>
      </c>
      <c r="G365" s="10">
        <f t="shared" si="143"/>
        <v>489.6</v>
      </c>
      <c r="H365" s="10">
        <f t="shared" si="143"/>
        <v>2588.6000000000004</v>
      </c>
      <c r="I365" s="10">
        <f t="shared" si="143"/>
        <v>1417</v>
      </c>
      <c r="J365" s="10">
        <f t="shared" si="143"/>
        <v>1314.6</v>
      </c>
      <c r="K365" s="10">
        <f t="shared" si="143"/>
        <v>1367.2</v>
      </c>
      <c r="L365" s="10">
        <f t="shared" si="143"/>
        <v>1367.2</v>
      </c>
      <c r="M365" s="10">
        <f t="shared" si="143"/>
        <v>1367.2</v>
      </c>
      <c r="N365" s="10">
        <f t="shared" si="143"/>
        <v>1367.2</v>
      </c>
      <c r="O365" s="25"/>
      <c r="P365" s="9"/>
      <c r="Q365" s="9"/>
      <c r="R365" s="9"/>
      <c r="S365" s="9"/>
    </row>
    <row r="366" spans="1:19">
      <c r="A366" s="62">
        <v>289</v>
      </c>
      <c r="B366" s="24" t="s">
        <v>12</v>
      </c>
      <c r="C366" s="10">
        <f t="shared" si="142"/>
        <v>9134.6</v>
      </c>
      <c r="D366" s="10">
        <f>D370</f>
        <v>0</v>
      </c>
      <c r="E366" s="10">
        <f t="shared" ref="E366:N366" si="144">E370</f>
        <v>0</v>
      </c>
      <c r="F366" s="10">
        <f t="shared" si="144"/>
        <v>138.9</v>
      </c>
      <c r="G366" s="10">
        <f t="shared" si="144"/>
        <v>422.8</v>
      </c>
      <c r="H366" s="10">
        <f t="shared" si="144"/>
        <v>437.4</v>
      </c>
      <c r="I366" s="10">
        <f t="shared" si="144"/>
        <v>1352.1</v>
      </c>
      <c r="J366" s="10">
        <f t="shared" si="144"/>
        <v>1314.6</v>
      </c>
      <c r="K366" s="10">
        <f t="shared" si="144"/>
        <v>1367.2</v>
      </c>
      <c r="L366" s="10">
        <f t="shared" si="144"/>
        <v>1367.2</v>
      </c>
      <c r="M366" s="10">
        <f t="shared" si="144"/>
        <v>1367.2</v>
      </c>
      <c r="N366" s="10">
        <f t="shared" si="144"/>
        <v>1367.2</v>
      </c>
      <c r="O366" s="25"/>
      <c r="P366" s="9"/>
      <c r="Q366" s="9"/>
      <c r="R366" s="9"/>
      <c r="S366" s="9"/>
    </row>
    <row r="367" spans="1:19">
      <c r="A367" s="62">
        <v>290</v>
      </c>
      <c r="B367" s="24" t="s">
        <v>13</v>
      </c>
      <c r="C367" s="10">
        <f t="shared" si="142"/>
        <v>764.1</v>
      </c>
      <c r="D367" s="10">
        <f t="shared" ref="D367:N368" si="145">D371</f>
        <v>0</v>
      </c>
      <c r="E367" s="10">
        <f t="shared" si="145"/>
        <v>0</v>
      </c>
      <c r="F367" s="10">
        <f t="shared" si="145"/>
        <v>376.6</v>
      </c>
      <c r="G367" s="10">
        <f t="shared" si="145"/>
        <v>66.8</v>
      </c>
      <c r="H367" s="10">
        <f t="shared" si="145"/>
        <v>255.8</v>
      </c>
      <c r="I367" s="10">
        <f t="shared" si="145"/>
        <v>64.900000000000006</v>
      </c>
      <c r="J367" s="10">
        <f t="shared" si="145"/>
        <v>0</v>
      </c>
      <c r="K367" s="10">
        <f t="shared" si="145"/>
        <v>0</v>
      </c>
      <c r="L367" s="10">
        <f t="shared" si="145"/>
        <v>0</v>
      </c>
      <c r="M367" s="10">
        <f t="shared" si="145"/>
        <v>0</v>
      </c>
      <c r="N367" s="10">
        <f t="shared" si="145"/>
        <v>0</v>
      </c>
      <c r="O367" s="25"/>
      <c r="P367" s="9"/>
      <c r="Q367" s="9"/>
      <c r="R367" s="9"/>
      <c r="S367" s="9"/>
    </row>
    <row r="368" spans="1:19">
      <c r="A368" s="62">
        <v>291</v>
      </c>
      <c r="B368" s="24" t="s">
        <v>14</v>
      </c>
      <c r="C368" s="10">
        <f t="shared" si="142"/>
        <v>3921.5</v>
      </c>
      <c r="D368" s="10">
        <f t="shared" si="145"/>
        <v>0</v>
      </c>
      <c r="E368" s="10">
        <f t="shared" si="145"/>
        <v>0</v>
      </c>
      <c r="F368" s="10">
        <f t="shared" si="145"/>
        <v>2026.1</v>
      </c>
      <c r="G368" s="10">
        <f t="shared" si="145"/>
        <v>0</v>
      </c>
      <c r="H368" s="10">
        <f t="shared" si="145"/>
        <v>1895.4</v>
      </c>
      <c r="I368" s="10">
        <f t="shared" si="145"/>
        <v>0</v>
      </c>
      <c r="J368" s="10">
        <f t="shared" si="145"/>
        <v>0</v>
      </c>
      <c r="K368" s="10">
        <f t="shared" si="145"/>
        <v>0</v>
      </c>
      <c r="L368" s="10">
        <f t="shared" si="145"/>
        <v>0</v>
      </c>
      <c r="M368" s="10">
        <f t="shared" si="145"/>
        <v>0</v>
      </c>
      <c r="N368" s="10">
        <f t="shared" si="145"/>
        <v>0</v>
      </c>
      <c r="O368" s="25"/>
      <c r="P368" s="9"/>
      <c r="Q368" s="9"/>
      <c r="R368" s="9"/>
      <c r="S368" s="9"/>
    </row>
    <row r="369" spans="1:19" ht="75">
      <c r="A369" s="62">
        <v>292</v>
      </c>
      <c r="B369" s="24" t="s">
        <v>77</v>
      </c>
      <c r="C369" s="10">
        <f t="shared" si="142"/>
        <v>13820.200000000003</v>
      </c>
      <c r="D369" s="10">
        <f t="shared" ref="D369:N369" si="146">SUM(D370:D412)</f>
        <v>0</v>
      </c>
      <c r="E369" s="10">
        <f t="shared" si="146"/>
        <v>0</v>
      </c>
      <c r="F369" s="10">
        <f t="shared" si="146"/>
        <v>2541.6</v>
      </c>
      <c r="G369" s="10">
        <f>SUM(G370:G373)</f>
        <v>489.6</v>
      </c>
      <c r="H369" s="10">
        <f>SUM(H370:H372)</f>
        <v>2588.6000000000004</v>
      </c>
      <c r="I369" s="10">
        <f t="shared" si="146"/>
        <v>1417</v>
      </c>
      <c r="J369" s="10">
        <f t="shared" si="146"/>
        <v>1314.6</v>
      </c>
      <c r="K369" s="10">
        <f t="shared" si="146"/>
        <v>1367.2</v>
      </c>
      <c r="L369" s="10">
        <f t="shared" si="146"/>
        <v>1367.2</v>
      </c>
      <c r="M369" s="10">
        <f t="shared" si="146"/>
        <v>1367.2</v>
      </c>
      <c r="N369" s="10">
        <f t="shared" si="146"/>
        <v>1367.2</v>
      </c>
      <c r="O369" s="24" t="s">
        <v>115</v>
      </c>
      <c r="P369" s="9"/>
      <c r="Q369" s="9"/>
      <c r="R369" s="9"/>
      <c r="S369" s="9"/>
    </row>
    <row r="370" spans="1:19">
      <c r="A370" s="62">
        <v>293</v>
      </c>
      <c r="B370" s="24" t="s">
        <v>12</v>
      </c>
      <c r="C370" s="10">
        <f t="shared" si="142"/>
        <v>9134.6</v>
      </c>
      <c r="D370" s="10">
        <v>0</v>
      </c>
      <c r="E370" s="10">
        <v>0</v>
      </c>
      <c r="F370" s="10">
        <v>138.9</v>
      </c>
      <c r="G370" s="10">
        <v>422.8</v>
      </c>
      <c r="H370" s="10">
        <v>437.4</v>
      </c>
      <c r="I370" s="10">
        <v>1352.1</v>
      </c>
      <c r="J370" s="10">
        <v>1314.6</v>
      </c>
      <c r="K370" s="10">
        <v>1367.2</v>
      </c>
      <c r="L370" s="10">
        <v>1367.2</v>
      </c>
      <c r="M370" s="10">
        <v>1367.2</v>
      </c>
      <c r="N370" s="10">
        <v>1367.2</v>
      </c>
      <c r="O370" s="25"/>
      <c r="P370" s="9"/>
      <c r="Q370" s="9"/>
      <c r="R370" s="9"/>
      <c r="S370" s="9"/>
    </row>
    <row r="371" spans="1:19">
      <c r="A371" s="62">
        <v>294</v>
      </c>
      <c r="B371" s="24" t="s">
        <v>13</v>
      </c>
      <c r="C371" s="10">
        <f t="shared" si="142"/>
        <v>764.1</v>
      </c>
      <c r="D371" s="10">
        <v>0</v>
      </c>
      <c r="E371" s="10">
        <v>0</v>
      </c>
      <c r="F371" s="10">
        <v>376.6</v>
      </c>
      <c r="G371" s="10">
        <v>66.8</v>
      </c>
      <c r="H371" s="10">
        <v>255.8</v>
      </c>
      <c r="I371" s="10">
        <v>64.900000000000006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25"/>
      <c r="P371" s="9"/>
      <c r="Q371" s="9"/>
      <c r="R371" s="9"/>
      <c r="S371" s="9"/>
    </row>
    <row r="372" spans="1:19">
      <c r="A372" s="62">
        <v>295</v>
      </c>
      <c r="B372" s="24" t="s">
        <v>14</v>
      </c>
      <c r="C372" s="10">
        <f t="shared" si="142"/>
        <v>3921.5</v>
      </c>
      <c r="D372" s="10">
        <v>0</v>
      </c>
      <c r="E372" s="10">
        <v>0</v>
      </c>
      <c r="F372" s="10">
        <v>2026.1</v>
      </c>
      <c r="G372" s="10">
        <v>0</v>
      </c>
      <c r="H372" s="10">
        <v>1895.4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25"/>
      <c r="P372" s="9"/>
      <c r="Q372" s="9"/>
      <c r="R372" s="9"/>
      <c r="S372" s="9"/>
    </row>
    <row r="373" spans="1:19">
      <c r="A373" s="62">
        <v>296</v>
      </c>
      <c r="B373" s="73" t="s">
        <v>196</v>
      </c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5"/>
      <c r="P373" s="9"/>
      <c r="Q373" s="9"/>
      <c r="R373" s="9"/>
      <c r="S373" s="9"/>
    </row>
    <row r="374" spans="1:19" ht="45">
      <c r="A374" s="62">
        <v>297</v>
      </c>
      <c r="B374" s="24" t="s">
        <v>182</v>
      </c>
      <c r="C374" s="10">
        <f t="shared" ref="C374:C377" si="147">SUM(D374:N374)</f>
        <v>11174.7</v>
      </c>
      <c r="D374" s="10">
        <f t="shared" ref="D374:N374" si="148">SUM(D375:D377)</f>
        <v>0</v>
      </c>
      <c r="E374" s="10">
        <f t="shared" si="148"/>
        <v>0</v>
      </c>
      <c r="F374" s="10">
        <f t="shared" si="148"/>
        <v>0</v>
      </c>
      <c r="G374" s="10">
        <f t="shared" si="148"/>
        <v>11174.7</v>
      </c>
      <c r="H374" s="10">
        <f t="shared" si="148"/>
        <v>0</v>
      </c>
      <c r="I374" s="10">
        <f t="shared" si="148"/>
        <v>0</v>
      </c>
      <c r="J374" s="10">
        <f t="shared" si="148"/>
        <v>0</v>
      </c>
      <c r="K374" s="10">
        <f t="shared" si="148"/>
        <v>0</v>
      </c>
      <c r="L374" s="10">
        <f t="shared" si="148"/>
        <v>0</v>
      </c>
      <c r="M374" s="10">
        <f t="shared" si="148"/>
        <v>0</v>
      </c>
      <c r="N374" s="10">
        <f t="shared" si="148"/>
        <v>0</v>
      </c>
      <c r="O374" s="25"/>
      <c r="P374" s="9"/>
      <c r="Q374" s="9"/>
      <c r="R374" s="9"/>
      <c r="S374" s="9"/>
    </row>
    <row r="375" spans="1:19">
      <c r="A375" s="62">
        <v>298</v>
      </c>
      <c r="B375" s="24" t="s">
        <v>12</v>
      </c>
      <c r="C375" s="10">
        <f t="shared" si="147"/>
        <v>6422.7000000000007</v>
      </c>
      <c r="D375" s="17">
        <f t="shared" ref="D375:N377" si="149">D380+D390</f>
        <v>0</v>
      </c>
      <c r="E375" s="17">
        <f t="shared" si="149"/>
        <v>0</v>
      </c>
      <c r="F375" s="17">
        <f t="shared" si="149"/>
        <v>0</v>
      </c>
      <c r="G375" s="17">
        <f t="shared" si="149"/>
        <v>6422.7000000000007</v>
      </c>
      <c r="H375" s="17">
        <f t="shared" si="149"/>
        <v>0</v>
      </c>
      <c r="I375" s="17">
        <f t="shared" si="149"/>
        <v>0</v>
      </c>
      <c r="J375" s="17">
        <f t="shared" si="149"/>
        <v>0</v>
      </c>
      <c r="K375" s="17">
        <f t="shared" si="149"/>
        <v>0</v>
      </c>
      <c r="L375" s="17">
        <f t="shared" si="149"/>
        <v>0</v>
      </c>
      <c r="M375" s="17">
        <f t="shared" si="149"/>
        <v>0</v>
      </c>
      <c r="N375" s="17">
        <f t="shared" si="149"/>
        <v>0</v>
      </c>
      <c r="O375" s="25"/>
      <c r="P375" s="9"/>
      <c r="Q375" s="9"/>
      <c r="R375" s="9"/>
      <c r="S375" s="9"/>
    </row>
    <row r="376" spans="1:19">
      <c r="A376" s="62">
        <v>299</v>
      </c>
      <c r="B376" s="24" t="s">
        <v>13</v>
      </c>
      <c r="C376" s="10">
        <f t="shared" si="147"/>
        <v>4720.2000000000007</v>
      </c>
      <c r="D376" s="17">
        <f t="shared" si="149"/>
        <v>0</v>
      </c>
      <c r="E376" s="17">
        <f t="shared" si="149"/>
        <v>0</v>
      </c>
      <c r="F376" s="17">
        <f t="shared" si="149"/>
        <v>0</v>
      </c>
      <c r="G376" s="17">
        <f t="shared" si="149"/>
        <v>4720.2000000000007</v>
      </c>
      <c r="H376" s="17">
        <f t="shared" si="149"/>
        <v>0</v>
      </c>
      <c r="I376" s="17">
        <f t="shared" si="149"/>
        <v>0</v>
      </c>
      <c r="J376" s="17">
        <f t="shared" si="149"/>
        <v>0</v>
      </c>
      <c r="K376" s="17">
        <f t="shared" si="149"/>
        <v>0</v>
      </c>
      <c r="L376" s="17">
        <f t="shared" si="149"/>
        <v>0</v>
      </c>
      <c r="M376" s="17">
        <f t="shared" si="149"/>
        <v>0</v>
      </c>
      <c r="N376" s="17">
        <f t="shared" si="149"/>
        <v>0</v>
      </c>
      <c r="O376" s="25"/>
      <c r="P376" s="9"/>
      <c r="Q376" s="9"/>
      <c r="R376" s="9"/>
      <c r="S376" s="9"/>
    </row>
    <row r="377" spans="1:19">
      <c r="A377" s="62">
        <v>300</v>
      </c>
      <c r="B377" s="24" t="s">
        <v>14</v>
      </c>
      <c r="C377" s="10">
        <f t="shared" si="147"/>
        <v>31.8</v>
      </c>
      <c r="D377" s="17">
        <f t="shared" si="149"/>
        <v>0</v>
      </c>
      <c r="E377" s="17">
        <f t="shared" si="149"/>
        <v>0</v>
      </c>
      <c r="F377" s="17">
        <f t="shared" si="149"/>
        <v>0</v>
      </c>
      <c r="G377" s="17">
        <f t="shared" si="149"/>
        <v>31.8</v>
      </c>
      <c r="H377" s="17">
        <f t="shared" si="149"/>
        <v>0</v>
      </c>
      <c r="I377" s="17">
        <f t="shared" si="149"/>
        <v>0</v>
      </c>
      <c r="J377" s="17">
        <f t="shared" si="149"/>
        <v>0</v>
      </c>
      <c r="K377" s="17">
        <f t="shared" si="149"/>
        <v>0</v>
      </c>
      <c r="L377" s="17">
        <f t="shared" si="149"/>
        <v>0</v>
      </c>
      <c r="M377" s="17">
        <f t="shared" si="149"/>
        <v>0</v>
      </c>
      <c r="N377" s="17">
        <f t="shared" si="149"/>
        <v>0</v>
      </c>
      <c r="O377" s="25"/>
      <c r="P377" s="9"/>
      <c r="Q377" s="9"/>
      <c r="R377" s="9"/>
      <c r="S377" s="9"/>
    </row>
    <row r="378" spans="1:19">
      <c r="A378" s="62">
        <v>311</v>
      </c>
      <c r="B378" s="70" t="s">
        <v>17</v>
      </c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2"/>
      <c r="P378" s="9"/>
      <c r="Q378" s="9"/>
      <c r="R378" s="9"/>
      <c r="S378" s="9"/>
    </row>
    <row r="379" spans="1:19" ht="45">
      <c r="A379" s="62">
        <v>312</v>
      </c>
      <c r="B379" s="11" t="s">
        <v>20</v>
      </c>
      <c r="C379" s="17">
        <f t="shared" ref="C379:C382" si="150">SUM(D379:N379)</f>
        <v>0</v>
      </c>
      <c r="D379" s="17">
        <f t="shared" ref="D379:N379" si="151">SUM(D380:D382)</f>
        <v>0</v>
      </c>
      <c r="E379" s="17">
        <f t="shared" si="151"/>
        <v>0</v>
      </c>
      <c r="F379" s="17">
        <f t="shared" si="151"/>
        <v>0</v>
      </c>
      <c r="G379" s="17">
        <f t="shared" si="151"/>
        <v>0</v>
      </c>
      <c r="H379" s="17">
        <f t="shared" si="151"/>
        <v>0</v>
      </c>
      <c r="I379" s="17">
        <f t="shared" si="151"/>
        <v>0</v>
      </c>
      <c r="J379" s="17">
        <f t="shared" si="151"/>
        <v>0</v>
      </c>
      <c r="K379" s="17">
        <f t="shared" si="151"/>
        <v>0</v>
      </c>
      <c r="L379" s="17">
        <f t="shared" si="151"/>
        <v>0</v>
      </c>
      <c r="M379" s="17">
        <f t="shared" si="151"/>
        <v>0</v>
      </c>
      <c r="N379" s="17">
        <f t="shared" si="151"/>
        <v>0</v>
      </c>
      <c r="O379" s="11"/>
      <c r="P379" s="9"/>
      <c r="Q379" s="9"/>
      <c r="R379" s="9"/>
      <c r="S379" s="9"/>
    </row>
    <row r="380" spans="1:19">
      <c r="A380" s="62">
        <v>313</v>
      </c>
      <c r="B380" s="11" t="s">
        <v>12</v>
      </c>
      <c r="C380" s="17">
        <f t="shared" si="150"/>
        <v>0</v>
      </c>
      <c r="D380" s="17">
        <f t="shared" ref="D380:N382" si="152">D385</f>
        <v>0</v>
      </c>
      <c r="E380" s="17">
        <f t="shared" si="152"/>
        <v>0</v>
      </c>
      <c r="F380" s="17">
        <f t="shared" si="152"/>
        <v>0</v>
      </c>
      <c r="G380" s="17">
        <f t="shared" si="152"/>
        <v>0</v>
      </c>
      <c r="H380" s="17">
        <f t="shared" si="152"/>
        <v>0</v>
      </c>
      <c r="I380" s="17">
        <f t="shared" si="152"/>
        <v>0</v>
      </c>
      <c r="J380" s="17">
        <f t="shared" si="152"/>
        <v>0</v>
      </c>
      <c r="K380" s="17">
        <f t="shared" si="152"/>
        <v>0</v>
      </c>
      <c r="L380" s="17">
        <f t="shared" si="152"/>
        <v>0</v>
      </c>
      <c r="M380" s="17">
        <f t="shared" si="152"/>
        <v>0</v>
      </c>
      <c r="N380" s="17">
        <f t="shared" si="152"/>
        <v>0</v>
      </c>
      <c r="O380" s="11"/>
      <c r="P380" s="9"/>
      <c r="Q380" s="9"/>
      <c r="R380" s="9"/>
      <c r="S380" s="9"/>
    </row>
    <row r="381" spans="1:19">
      <c r="A381" s="62">
        <v>314</v>
      </c>
      <c r="B381" s="11" t="s">
        <v>13</v>
      </c>
      <c r="C381" s="17">
        <f t="shared" si="150"/>
        <v>0</v>
      </c>
      <c r="D381" s="17">
        <f>D386</f>
        <v>0</v>
      </c>
      <c r="E381" s="17">
        <f t="shared" si="152"/>
        <v>0</v>
      </c>
      <c r="F381" s="17">
        <f t="shared" si="152"/>
        <v>0</v>
      </c>
      <c r="G381" s="17">
        <f t="shared" si="152"/>
        <v>0</v>
      </c>
      <c r="H381" s="17">
        <f t="shared" si="152"/>
        <v>0</v>
      </c>
      <c r="I381" s="17">
        <f t="shared" si="152"/>
        <v>0</v>
      </c>
      <c r="J381" s="17">
        <f t="shared" si="152"/>
        <v>0</v>
      </c>
      <c r="K381" s="17">
        <f t="shared" si="152"/>
        <v>0</v>
      </c>
      <c r="L381" s="17">
        <f t="shared" si="152"/>
        <v>0</v>
      </c>
      <c r="M381" s="17">
        <f t="shared" si="152"/>
        <v>0</v>
      </c>
      <c r="N381" s="17">
        <f t="shared" si="152"/>
        <v>0</v>
      </c>
      <c r="O381" s="11"/>
      <c r="P381" s="9"/>
      <c r="Q381" s="9"/>
      <c r="R381" s="9"/>
      <c r="S381" s="9"/>
    </row>
    <row r="382" spans="1:19">
      <c r="A382" s="62">
        <v>315</v>
      </c>
      <c r="B382" s="11" t="s">
        <v>14</v>
      </c>
      <c r="C382" s="17">
        <f t="shared" si="150"/>
        <v>0</v>
      </c>
      <c r="D382" s="17">
        <f>D387</f>
        <v>0</v>
      </c>
      <c r="E382" s="17">
        <f t="shared" si="152"/>
        <v>0</v>
      </c>
      <c r="F382" s="17">
        <f t="shared" si="152"/>
        <v>0</v>
      </c>
      <c r="G382" s="17">
        <f t="shared" si="152"/>
        <v>0</v>
      </c>
      <c r="H382" s="17">
        <f t="shared" si="152"/>
        <v>0</v>
      </c>
      <c r="I382" s="17">
        <f t="shared" si="152"/>
        <v>0</v>
      </c>
      <c r="J382" s="17">
        <f t="shared" si="152"/>
        <v>0</v>
      </c>
      <c r="K382" s="17">
        <f t="shared" si="152"/>
        <v>0</v>
      </c>
      <c r="L382" s="17">
        <f t="shared" si="152"/>
        <v>0</v>
      </c>
      <c r="M382" s="17">
        <f t="shared" si="152"/>
        <v>0</v>
      </c>
      <c r="N382" s="17">
        <f t="shared" si="152"/>
        <v>0</v>
      </c>
      <c r="O382" s="11"/>
      <c r="P382" s="9"/>
      <c r="Q382" s="9"/>
      <c r="R382" s="9"/>
      <c r="S382" s="9"/>
    </row>
    <row r="383" spans="1:19">
      <c r="A383" s="62">
        <v>316</v>
      </c>
      <c r="B383" s="70" t="s">
        <v>181</v>
      </c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2"/>
      <c r="P383" s="9"/>
      <c r="Q383" s="9"/>
      <c r="R383" s="9"/>
      <c r="S383" s="9"/>
    </row>
    <row r="384" spans="1:19" ht="60">
      <c r="A384" s="62">
        <v>317</v>
      </c>
      <c r="B384" s="11" t="s">
        <v>19</v>
      </c>
      <c r="C384" s="17">
        <f t="shared" ref="C384:C387" si="153">SUM(D384:N384)</f>
        <v>0</v>
      </c>
      <c r="D384" s="17">
        <f t="shared" ref="D384:N384" si="154">SUM(D385:D387)</f>
        <v>0</v>
      </c>
      <c r="E384" s="17">
        <f t="shared" si="154"/>
        <v>0</v>
      </c>
      <c r="F384" s="17">
        <f t="shared" si="154"/>
        <v>0</v>
      </c>
      <c r="G384" s="17">
        <f t="shared" si="154"/>
        <v>0</v>
      </c>
      <c r="H384" s="17">
        <f t="shared" si="154"/>
        <v>0</v>
      </c>
      <c r="I384" s="17">
        <f t="shared" si="154"/>
        <v>0</v>
      </c>
      <c r="J384" s="17">
        <f t="shared" si="154"/>
        <v>0</v>
      </c>
      <c r="K384" s="17">
        <f t="shared" si="154"/>
        <v>0</v>
      </c>
      <c r="L384" s="17">
        <f t="shared" si="154"/>
        <v>0</v>
      </c>
      <c r="M384" s="17">
        <f t="shared" si="154"/>
        <v>0</v>
      </c>
      <c r="N384" s="17">
        <f t="shared" si="154"/>
        <v>0</v>
      </c>
      <c r="O384" s="11"/>
      <c r="P384" s="9"/>
      <c r="Q384" s="9"/>
      <c r="R384" s="9"/>
      <c r="S384" s="9"/>
    </row>
    <row r="385" spans="1:19">
      <c r="A385" s="62">
        <v>318</v>
      </c>
      <c r="B385" s="11" t="s">
        <v>12</v>
      </c>
      <c r="C385" s="17">
        <f t="shared" si="153"/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1"/>
      <c r="P385" s="9"/>
      <c r="Q385" s="9"/>
      <c r="R385" s="9"/>
      <c r="S385" s="9"/>
    </row>
    <row r="386" spans="1:19">
      <c r="A386" s="62">
        <v>319</v>
      </c>
      <c r="B386" s="11" t="s">
        <v>13</v>
      </c>
      <c r="C386" s="17">
        <f t="shared" si="153"/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1"/>
      <c r="P386" s="9"/>
      <c r="Q386" s="9"/>
      <c r="R386" s="9"/>
      <c r="S386" s="9"/>
    </row>
    <row r="387" spans="1:19">
      <c r="A387" s="62">
        <v>320</v>
      </c>
      <c r="B387" s="11" t="s">
        <v>14</v>
      </c>
      <c r="C387" s="17">
        <f t="shared" si="153"/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1"/>
      <c r="P387" s="9"/>
      <c r="Q387" s="9"/>
      <c r="R387" s="9"/>
      <c r="S387" s="9"/>
    </row>
    <row r="388" spans="1:19">
      <c r="A388" s="62">
        <v>321</v>
      </c>
      <c r="B388" s="68" t="s">
        <v>27</v>
      </c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9"/>
      <c r="Q388" s="9"/>
      <c r="R388" s="9"/>
      <c r="S388" s="9"/>
    </row>
    <row r="389" spans="1:19" ht="45">
      <c r="A389" s="62">
        <v>322</v>
      </c>
      <c r="B389" s="24" t="s">
        <v>22</v>
      </c>
      <c r="C389" s="17">
        <f t="shared" ref="C389:C412" si="155">SUM(D389:N389)</f>
        <v>11174.7</v>
      </c>
      <c r="D389" s="17">
        <f t="shared" ref="D389:N389" si="156">SUM(D390:D392)</f>
        <v>0</v>
      </c>
      <c r="E389" s="17">
        <f t="shared" si="156"/>
        <v>0</v>
      </c>
      <c r="F389" s="17">
        <f t="shared" si="156"/>
        <v>0</v>
      </c>
      <c r="G389" s="17">
        <f t="shared" si="156"/>
        <v>11174.7</v>
      </c>
      <c r="H389" s="17">
        <f t="shared" si="156"/>
        <v>0</v>
      </c>
      <c r="I389" s="17">
        <f t="shared" si="156"/>
        <v>0</v>
      </c>
      <c r="J389" s="17">
        <f t="shared" si="156"/>
        <v>0</v>
      </c>
      <c r="K389" s="17">
        <f t="shared" si="156"/>
        <v>0</v>
      </c>
      <c r="L389" s="17">
        <f t="shared" si="156"/>
        <v>0</v>
      </c>
      <c r="M389" s="17">
        <f t="shared" si="156"/>
        <v>0</v>
      </c>
      <c r="N389" s="17">
        <f t="shared" si="156"/>
        <v>0</v>
      </c>
      <c r="O389" s="25"/>
      <c r="P389" s="9"/>
      <c r="Q389" s="9"/>
      <c r="R389" s="9"/>
      <c r="S389" s="9"/>
    </row>
    <row r="390" spans="1:19">
      <c r="A390" s="62">
        <v>323</v>
      </c>
      <c r="B390" s="24" t="s">
        <v>12</v>
      </c>
      <c r="C390" s="17">
        <f t="shared" si="155"/>
        <v>6422.7000000000007</v>
      </c>
      <c r="D390" s="17">
        <f t="shared" ref="D390:N392" si="157">D394+D404</f>
        <v>0</v>
      </c>
      <c r="E390" s="17">
        <f t="shared" si="157"/>
        <v>0</v>
      </c>
      <c r="F390" s="17">
        <f t="shared" si="157"/>
        <v>0</v>
      </c>
      <c r="G390" s="17">
        <f t="shared" si="157"/>
        <v>6422.7000000000007</v>
      </c>
      <c r="H390" s="17">
        <f t="shared" si="157"/>
        <v>0</v>
      </c>
      <c r="I390" s="17">
        <f t="shared" si="157"/>
        <v>0</v>
      </c>
      <c r="J390" s="17">
        <f t="shared" si="157"/>
        <v>0</v>
      </c>
      <c r="K390" s="17">
        <f t="shared" si="157"/>
        <v>0</v>
      </c>
      <c r="L390" s="17">
        <f t="shared" si="157"/>
        <v>0</v>
      </c>
      <c r="M390" s="17">
        <f t="shared" si="157"/>
        <v>0</v>
      </c>
      <c r="N390" s="17">
        <f t="shared" si="157"/>
        <v>0</v>
      </c>
      <c r="O390" s="25"/>
      <c r="P390" s="9"/>
      <c r="Q390" s="9"/>
      <c r="R390" s="9"/>
      <c r="S390" s="9"/>
    </row>
    <row r="391" spans="1:19">
      <c r="A391" s="62">
        <v>324</v>
      </c>
      <c r="B391" s="24" t="s">
        <v>13</v>
      </c>
      <c r="C391" s="17">
        <f t="shared" si="155"/>
        <v>4720.2000000000007</v>
      </c>
      <c r="D391" s="17">
        <f t="shared" si="157"/>
        <v>0</v>
      </c>
      <c r="E391" s="17">
        <f t="shared" si="157"/>
        <v>0</v>
      </c>
      <c r="F391" s="17">
        <f t="shared" si="157"/>
        <v>0</v>
      </c>
      <c r="G391" s="17">
        <f t="shared" si="157"/>
        <v>4720.2000000000007</v>
      </c>
      <c r="H391" s="17">
        <f t="shared" si="157"/>
        <v>0</v>
      </c>
      <c r="I391" s="17">
        <f t="shared" si="157"/>
        <v>0</v>
      </c>
      <c r="J391" s="17">
        <f t="shared" si="157"/>
        <v>0</v>
      </c>
      <c r="K391" s="17">
        <f t="shared" si="157"/>
        <v>0</v>
      </c>
      <c r="L391" s="17">
        <f t="shared" si="157"/>
        <v>0</v>
      </c>
      <c r="M391" s="17">
        <f t="shared" si="157"/>
        <v>0</v>
      </c>
      <c r="N391" s="17">
        <f t="shared" si="157"/>
        <v>0</v>
      </c>
      <c r="O391" s="25"/>
      <c r="P391" s="9"/>
      <c r="Q391" s="9"/>
      <c r="R391" s="9"/>
      <c r="S391" s="9"/>
    </row>
    <row r="392" spans="1:19" ht="15" customHeight="1">
      <c r="A392" s="62">
        <v>325</v>
      </c>
      <c r="B392" s="24" t="s">
        <v>14</v>
      </c>
      <c r="C392" s="18">
        <f t="shared" si="155"/>
        <v>31.8</v>
      </c>
      <c r="D392" s="18">
        <f t="shared" si="157"/>
        <v>0</v>
      </c>
      <c r="E392" s="18">
        <f t="shared" si="157"/>
        <v>0</v>
      </c>
      <c r="F392" s="18">
        <f t="shared" si="157"/>
        <v>0</v>
      </c>
      <c r="G392" s="18">
        <f t="shared" si="157"/>
        <v>31.8</v>
      </c>
      <c r="H392" s="18">
        <f t="shared" si="157"/>
        <v>0</v>
      </c>
      <c r="I392" s="18">
        <f t="shared" si="157"/>
        <v>0</v>
      </c>
      <c r="J392" s="18">
        <f t="shared" si="157"/>
        <v>0</v>
      </c>
      <c r="K392" s="18">
        <f t="shared" si="157"/>
        <v>0</v>
      </c>
      <c r="L392" s="18">
        <f t="shared" si="157"/>
        <v>0</v>
      </c>
      <c r="M392" s="18">
        <f t="shared" si="157"/>
        <v>0</v>
      </c>
      <c r="N392" s="18">
        <f t="shared" si="157"/>
        <v>0</v>
      </c>
      <c r="O392" s="25"/>
      <c r="P392" s="9"/>
      <c r="Q392" s="9"/>
      <c r="R392" s="9"/>
      <c r="S392" s="9"/>
    </row>
    <row r="393" spans="1:19" ht="60.75" customHeight="1">
      <c r="A393" s="62">
        <v>326</v>
      </c>
      <c r="B393" s="24" t="s">
        <v>189</v>
      </c>
      <c r="C393" s="18">
        <f t="shared" si="155"/>
        <v>6440.5000000000009</v>
      </c>
      <c r="D393" s="18">
        <f t="shared" ref="D393:N393" si="158">SUM(D394:D396)</f>
        <v>0</v>
      </c>
      <c r="E393" s="18">
        <f t="shared" si="158"/>
        <v>0</v>
      </c>
      <c r="F393" s="18">
        <f t="shared" si="158"/>
        <v>0</v>
      </c>
      <c r="G393" s="18">
        <f t="shared" si="158"/>
        <v>6440.5000000000009</v>
      </c>
      <c r="H393" s="18">
        <f t="shared" si="158"/>
        <v>0</v>
      </c>
      <c r="I393" s="18">
        <f t="shared" si="158"/>
        <v>0</v>
      </c>
      <c r="J393" s="18">
        <f t="shared" si="158"/>
        <v>0</v>
      </c>
      <c r="K393" s="18">
        <f t="shared" si="158"/>
        <v>0</v>
      </c>
      <c r="L393" s="18">
        <f t="shared" si="158"/>
        <v>0</v>
      </c>
      <c r="M393" s="18">
        <f t="shared" si="158"/>
        <v>0</v>
      </c>
      <c r="N393" s="18">
        <f t="shared" si="158"/>
        <v>0</v>
      </c>
      <c r="O393" s="24" t="s">
        <v>183</v>
      </c>
      <c r="P393" s="9"/>
      <c r="Q393" s="9"/>
      <c r="R393" s="9"/>
      <c r="S393" s="9"/>
    </row>
    <row r="394" spans="1:19">
      <c r="A394" s="62">
        <v>327</v>
      </c>
      <c r="B394" s="24" t="s">
        <v>12</v>
      </c>
      <c r="C394" s="18">
        <f t="shared" si="155"/>
        <v>3287.9</v>
      </c>
      <c r="D394" s="18">
        <v>0</v>
      </c>
      <c r="E394" s="18">
        <v>0</v>
      </c>
      <c r="F394" s="18">
        <v>0</v>
      </c>
      <c r="G394" s="18">
        <v>3287.9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25"/>
      <c r="P394" s="9"/>
      <c r="Q394" s="9"/>
      <c r="R394" s="9"/>
      <c r="S394" s="9"/>
    </row>
    <row r="395" spans="1:19">
      <c r="A395" s="62">
        <v>328</v>
      </c>
      <c r="B395" s="24" t="s">
        <v>13</v>
      </c>
      <c r="C395" s="18">
        <f t="shared" si="155"/>
        <v>3120.8</v>
      </c>
      <c r="D395" s="18">
        <v>0</v>
      </c>
      <c r="E395" s="18">
        <v>0</v>
      </c>
      <c r="F395" s="18">
        <v>0</v>
      </c>
      <c r="G395" s="18">
        <f>G399</f>
        <v>3120.8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25"/>
      <c r="P395" s="9"/>
      <c r="Q395" s="9"/>
      <c r="R395" s="9"/>
      <c r="S395" s="9"/>
    </row>
    <row r="396" spans="1:19">
      <c r="A396" s="62">
        <v>329</v>
      </c>
      <c r="B396" s="24" t="s">
        <v>14</v>
      </c>
      <c r="C396" s="18">
        <f t="shared" si="155"/>
        <v>31.8</v>
      </c>
      <c r="D396" s="18">
        <v>0</v>
      </c>
      <c r="E396" s="18">
        <v>0</v>
      </c>
      <c r="F396" s="18">
        <v>0</v>
      </c>
      <c r="G396" s="18">
        <v>31.8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25"/>
      <c r="P396" s="9"/>
      <c r="Q396" s="9"/>
      <c r="R396" s="9"/>
      <c r="S396" s="9"/>
    </row>
    <row r="397" spans="1:19" ht="90">
      <c r="A397" s="62">
        <v>330</v>
      </c>
      <c r="B397" s="24" t="s">
        <v>195</v>
      </c>
      <c r="C397" s="18">
        <f t="shared" si="155"/>
        <v>6397.7</v>
      </c>
      <c r="D397" s="18">
        <f t="shared" ref="D397:N397" si="159">SUM(D398:D400)</f>
        <v>0</v>
      </c>
      <c r="E397" s="18">
        <f t="shared" si="159"/>
        <v>0</v>
      </c>
      <c r="F397" s="18">
        <f t="shared" si="159"/>
        <v>0</v>
      </c>
      <c r="G397" s="18">
        <f t="shared" si="159"/>
        <v>6397.7</v>
      </c>
      <c r="H397" s="18">
        <f t="shared" si="159"/>
        <v>0</v>
      </c>
      <c r="I397" s="18">
        <f t="shared" si="159"/>
        <v>0</v>
      </c>
      <c r="J397" s="18">
        <f t="shared" si="159"/>
        <v>0</v>
      </c>
      <c r="K397" s="18">
        <f t="shared" si="159"/>
        <v>0</v>
      </c>
      <c r="L397" s="18">
        <f t="shared" si="159"/>
        <v>0</v>
      </c>
      <c r="M397" s="18">
        <f t="shared" si="159"/>
        <v>0</v>
      </c>
      <c r="N397" s="18">
        <f t="shared" si="159"/>
        <v>0</v>
      </c>
      <c r="O397" s="24"/>
      <c r="P397" s="9"/>
      <c r="Q397" s="9"/>
      <c r="R397" s="9"/>
      <c r="S397" s="9"/>
    </row>
    <row r="398" spans="1:19">
      <c r="A398" s="62">
        <v>331</v>
      </c>
      <c r="B398" s="24" t="s">
        <v>12</v>
      </c>
      <c r="C398" s="18">
        <f t="shared" si="155"/>
        <v>3245.1</v>
      </c>
      <c r="D398" s="18">
        <v>0</v>
      </c>
      <c r="E398" s="18">
        <v>0</v>
      </c>
      <c r="F398" s="18">
        <v>0</v>
      </c>
      <c r="G398" s="18">
        <v>3245.1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25"/>
      <c r="P398" s="9"/>
      <c r="Q398" s="9"/>
      <c r="R398" s="9"/>
      <c r="S398" s="9"/>
    </row>
    <row r="399" spans="1:19">
      <c r="A399" s="62">
        <v>332</v>
      </c>
      <c r="B399" s="24" t="s">
        <v>13</v>
      </c>
      <c r="C399" s="18">
        <f t="shared" si="155"/>
        <v>3120.8</v>
      </c>
      <c r="D399" s="18">
        <v>0</v>
      </c>
      <c r="E399" s="18">
        <v>0</v>
      </c>
      <c r="F399" s="18">
        <v>0</v>
      </c>
      <c r="G399" s="18">
        <v>3120.8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25"/>
      <c r="P399" s="9"/>
      <c r="Q399" s="9"/>
      <c r="R399" s="9"/>
      <c r="S399" s="9"/>
    </row>
    <row r="400" spans="1:19">
      <c r="A400" s="62">
        <v>333</v>
      </c>
      <c r="B400" s="24" t="s">
        <v>14</v>
      </c>
      <c r="C400" s="18">
        <f t="shared" si="155"/>
        <v>31.8</v>
      </c>
      <c r="D400" s="18">
        <v>0</v>
      </c>
      <c r="E400" s="18">
        <v>0</v>
      </c>
      <c r="F400" s="18">
        <v>0</v>
      </c>
      <c r="G400" s="18">
        <v>31.8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25"/>
      <c r="P400" s="9"/>
      <c r="Q400" s="9"/>
      <c r="R400" s="9"/>
      <c r="S400" s="9"/>
    </row>
    <row r="401" spans="1:19" ht="45">
      <c r="A401" s="62">
        <v>334</v>
      </c>
      <c r="B401" s="24" t="s">
        <v>193</v>
      </c>
      <c r="C401" s="18">
        <f t="shared" si="155"/>
        <v>42.8</v>
      </c>
      <c r="D401" s="18">
        <f t="shared" ref="D401:N401" si="160">D402</f>
        <v>0</v>
      </c>
      <c r="E401" s="18">
        <f t="shared" si="160"/>
        <v>0</v>
      </c>
      <c r="F401" s="18">
        <f t="shared" si="160"/>
        <v>0</v>
      </c>
      <c r="G401" s="18">
        <f t="shared" si="160"/>
        <v>42.8</v>
      </c>
      <c r="H401" s="18">
        <f t="shared" si="160"/>
        <v>0</v>
      </c>
      <c r="I401" s="18">
        <f t="shared" si="160"/>
        <v>0</v>
      </c>
      <c r="J401" s="18">
        <f t="shared" si="160"/>
        <v>0</v>
      </c>
      <c r="K401" s="18">
        <f t="shared" si="160"/>
        <v>0</v>
      </c>
      <c r="L401" s="18">
        <f t="shared" si="160"/>
        <v>0</v>
      </c>
      <c r="M401" s="18">
        <f t="shared" si="160"/>
        <v>0</v>
      </c>
      <c r="N401" s="18">
        <f t="shared" si="160"/>
        <v>0</v>
      </c>
      <c r="O401" s="25"/>
      <c r="P401" s="9"/>
      <c r="Q401" s="9"/>
      <c r="R401" s="9"/>
      <c r="S401" s="9"/>
    </row>
    <row r="402" spans="1:19">
      <c r="A402" s="62">
        <v>335</v>
      </c>
      <c r="B402" s="24" t="s">
        <v>12</v>
      </c>
      <c r="C402" s="18">
        <f t="shared" si="155"/>
        <v>42.8</v>
      </c>
      <c r="D402" s="18">
        <v>0</v>
      </c>
      <c r="E402" s="18">
        <v>0</v>
      </c>
      <c r="F402" s="18">
        <v>0</v>
      </c>
      <c r="G402" s="18">
        <v>42.8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25"/>
      <c r="P402" s="9"/>
      <c r="Q402" s="9"/>
      <c r="R402" s="9"/>
      <c r="S402" s="9"/>
    </row>
    <row r="403" spans="1:19" ht="60">
      <c r="A403" s="62">
        <v>336</v>
      </c>
      <c r="B403" s="24" t="s">
        <v>192</v>
      </c>
      <c r="C403" s="10">
        <f t="shared" si="155"/>
        <v>4734.2000000000007</v>
      </c>
      <c r="D403" s="10">
        <f t="shared" ref="D403:N403" si="161">SUM(D404:D406)</f>
        <v>0</v>
      </c>
      <c r="E403" s="10">
        <f t="shared" si="161"/>
        <v>0</v>
      </c>
      <c r="F403" s="10">
        <f t="shared" si="161"/>
        <v>0</v>
      </c>
      <c r="G403" s="10">
        <f t="shared" si="161"/>
        <v>4734.2000000000007</v>
      </c>
      <c r="H403" s="10">
        <f t="shared" si="161"/>
        <v>0</v>
      </c>
      <c r="I403" s="10">
        <f t="shared" si="161"/>
        <v>0</v>
      </c>
      <c r="J403" s="10">
        <f t="shared" si="161"/>
        <v>0</v>
      </c>
      <c r="K403" s="10">
        <f t="shared" si="161"/>
        <v>0</v>
      </c>
      <c r="L403" s="10">
        <f t="shared" si="161"/>
        <v>0</v>
      </c>
      <c r="M403" s="10">
        <f t="shared" si="161"/>
        <v>0</v>
      </c>
      <c r="N403" s="10">
        <f t="shared" si="161"/>
        <v>0</v>
      </c>
      <c r="O403" s="24" t="s">
        <v>184</v>
      </c>
      <c r="P403" s="9"/>
      <c r="Q403" s="9"/>
      <c r="R403" s="9"/>
      <c r="S403" s="9"/>
    </row>
    <row r="404" spans="1:19">
      <c r="A404" s="62">
        <v>337</v>
      </c>
      <c r="B404" s="24" t="s">
        <v>12</v>
      </c>
      <c r="C404" s="10">
        <f t="shared" si="155"/>
        <v>3134.8</v>
      </c>
      <c r="D404" s="18">
        <v>0</v>
      </c>
      <c r="E404" s="18">
        <v>0</v>
      </c>
      <c r="F404" s="18">
        <v>0</v>
      </c>
      <c r="G404" s="10">
        <v>3134.8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25"/>
      <c r="P404" s="9"/>
      <c r="Q404" s="9"/>
      <c r="R404" s="9"/>
      <c r="S404" s="9"/>
    </row>
    <row r="405" spans="1:19">
      <c r="A405" s="62">
        <v>338</v>
      </c>
      <c r="B405" s="24" t="s">
        <v>13</v>
      </c>
      <c r="C405" s="10">
        <f t="shared" si="155"/>
        <v>1599.4</v>
      </c>
      <c r="D405" s="18">
        <v>0</v>
      </c>
      <c r="E405" s="18">
        <v>0</v>
      </c>
      <c r="F405" s="18">
        <v>0</v>
      </c>
      <c r="G405" s="10">
        <f>G409</f>
        <v>1599.4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25"/>
      <c r="P405" s="9"/>
      <c r="Q405" s="9"/>
      <c r="R405" s="9"/>
      <c r="S405" s="9"/>
    </row>
    <row r="406" spans="1:19">
      <c r="A406" s="62">
        <v>339</v>
      </c>
      <c r="B406" s="24" t="s">
        <v>14</v>
      </c>
      <c r="C406" s="10">
        <f t="shared" si="155"/>
        <v>0</v>
      </c>
      <c r="D406" s="18">
        <v>0</v>
      </c>
      <c r="E406" s="18">
        <v>0</v>
      </c>
      <c r="F406" s="18">
        <v>0</v>
      </c>
      <c r="G406" s="10">
        <f>G410</f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25"/>
      <c r="P406" s="9"/>
      <c r="Q406" s="9"/>
      <c r="R406" s="9"/>
      <c r="S406" s="9"/>
    </row>
    <row r="407" spans="1:19" ht="45">
      <c r="A407" s="62">
        <v>440</v>
      </c>
      <c r="B407" s="24" t="s">
        <v>194</v>
      </c>
      <c r="C407" s="10">
        <f t="shared" si="155"/>
        <v>3236.2</v>
      </c>
      <c r="D407" s="10">
        <f t="shared" ref="D407:N407" si="162">SUM(D408:D410)</f>
        <v>0</v>
      </c>
      <c r="E407" s="10">
        <f t="shared" si="162"/>
        <v>0</v>
      </c>
      <c r="F407" s="10">
        <f t="shared" si="162"/>
        <v>0</v>
      </c>
      <c r="G407" s="10">
        <f t="shared" si="162"/>
        <v>3236.2</v>
      </c>
      <c r="H407" s="10">
        <f t="shared" si="162"/>
        <v>0</v>
      </c>
      <c r="I407" s="10">
        <f t="shared" si="162"/>
        <v>0</v>
      </c>
      <c r="J407" s="10">
        <f t="shared" si="162"/>
        <v>0</v>
      </c>
      <c r="K407" s="10">
        <f t="shared" si="162"/>
        <v>0</v>
      </c>
      <c r="L407" s="10">
        <f t="shared" si="162"/>
        <v>0</v>
      </c>
      <c r="M407" s="10">
        <f t="shared" si="162"/>
        <v>0</v>
      </c>
      <c r="N407" s="10">
        <f t="shared" si="162"/>
        <v>0</v>
      </c>
      <c r="O407" s="24" t="s">
        <v>184</v>
      </c>
      <c r="P407" s="9"/>
      <c r="Q407" s="9"/>
      <c r="R407" s="9"/>
      <c r="S407" s="9"/>
    </row>
    <row r="408" spans="1:19">
      <c r="A408" s="62">
        <v>441</v>
      </c>
      <c r="B408" s="24" t="s">
        <v>12</v>
      </c>
      <c r="C408" s="10">
        <f t="shared" si="155"/>
        <v>1636.8</v>
      </c>
      <c r="D408" s="18">
        <v>0</v>
      </c>
      <c r="E408" s="18">
        <v>0</v>
      </c>
      <c r="F408" s="18">
        <v>0</v>
      </c>
      <c r="G408" s="10">
        <v>1636.8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25"/>
      <c r="P408" s="9"/>
      <c r="Q408" s="9"/>
      <c r="R408" s="9"/>
      <c r="S408" s="9"/>
    </row>
    <row r="409" spans="1:19">
      <c r="A409" s="62">
        <v>442</v>
      </c>
      <c r="B409" s="24" t="s">
        <v>13</v>
      </c>
      <c r="C409" s="10">
        <f t="shared" si="155"/>
        <v>1599.4</v>
      </c>
      <c r="D409" s="18">
        <v>0</v>
      </c>
      <c r="E409" s="18">
        <v>0</v>
      </c>
      <c r="F409" s="18">
        <v>0</v>
      </c>
      <c r="G409" s="10">
        <v>1599.4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25"/>
      <c r="P409" s="9"/>
      <c r="Q409" s="9"/>
      <c r="R409" s="9"/>
      <c r="S409" s="9"/>
    </row>
    <row r="410" spans="1:19">
      <c r="A410" s="62">
        <v>443</v>
      </c>
      <c r="B410" s="24" t="s">
        <v>14</v>
      </c>
      <c r="C410" s="10">
        <f t="shared" si="155"/>
        <v>0</v>
      </c>
      <c r="D410" s="18">
        <v>0</v>
      </c>
      <c r="E410" s="18">
        <v>0</v>
      </c>
      <c r="F410" s="18">
        <v>0</v>
      </c>
      <c r="G410" s="10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25"/>
      <c r="P410" s="9"/>
      <c r="Q410" s="9"/>
      <c r="R410" s="9"/>
      <c r="S410" s="9"/>
    </row>
    <row r="411" spans="1:19" ht="45">
      <c r="A411" s="62">
        <v>444</v>
      </c>
      <c r="B411" s="24" t="s">
        <v>193</v>
      </c>
      <c r="C411" s="10">
        <f t="shared" si="155"/>
        <v>1498</v>
      </c>
      <c r="D411" s="10">
        <f t="shared" ref="D411:N411" si="163">D412</f>
        <v>0</v>
      </c>
      <c r="E411" s="10">
        <f t="shared" si="163"/>
        <v>0</v>
      </c>
      <c r="F411" s="10">
        <f t="shared" si="163"/>
        <v>0</v>
      </c>
      <c r="G411" s="10">
        <f t="shared" si="163"/>
        <v>1498</v>
      </c>
      <c r="H411" s="10">
        <f t="shared" si="163"/>
        <v>0</v>
      </c>
      <c r="I411" s="10">
        <f t="shared" si="163"/>
        <v>0</v>
      </c>
      <c r="J411" s="10">
        <f t="shared" si="163"/>
        <v>0</v>
      </c>
      <c r="K411" s="10">
        <f t="shared" si="163"/>
        <v>0</v>
      </c>
      <c r="L411" s="10">
        <f t="shared" si="163"/>
        <v>0</v>
      </c>
      <c r="M411" s="10">
        <f t="shared" si="163"/>
        <v>0</v>
      </c>
      <c r="N411" s="10">
        <f t="shared" si="163"/>
        <v>0</v>
      </c>
      <c r="O411" s="25"/>
      <c r="P411" s="9"/>
      <c r="Q411" s="9"/>
      <c r="R411" s="9"/>
      <c r="S411" s="9"/>
    </row>
    <row r="412" spans="1:19">
      <c r="A412" s="62">
        <v>445</v>
      </c>
      <c r="B412" s="24" t="s">
        <v>12</v>
      </c>
      <c r="C412" s="18">
        <f t="shared" si="155"/>
        <v>1498</v>
      </c>
      <c r="D412" s="18">
        <v>0</v>
      </c>
      <c r="E412" s="18">
        <v>0</v>
      </c>
      <c r="F412" s="18">
        <v>0</v>
      </c>
      <c r="G412" s="18">
        <v>1498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25"/>
      <c r="P412" s="9"/>
      <c r="Q412" s="9"/>
      <c r="R412" s="9"/>
      <c r="S412" s="9"/>
    </row>
    <row r="413" spans="1:19">
      <c r="A413" s="32"/>
      <c r="B413" s="33"/>
      <c r="C413" s="26"/>
      <c r="D413" s="26"/>
      <c r="E413" s="26"/>
      <c r="F413" s="26"/>
      <c r="G413" s="26"/>
      <c r="H413" s="26"/>
      <c r="I413" s="64"/>
      <c r="J413" s="26"/>
      <c r="K413" s="26"/>
      <c r="L413" s="26"/>
      <c r="M413" s="26"/>
      <c r="N413" s="26"/>
      <c r="O413" s="27"/>
      <c r="P413" s="9"/>
      <c r="Q413" s="9"/>
      <c r="R413" s="9"/>
      <c r="S413" s="9"/>
    </row>
    <row r="414" spans="1:19">
      <c r="P414" s="9"/>
      <c r="Q414" s="9"/>
      <c r="R414" s="9"/>
      <c r="S414" s="9"/>
    </row>
    <row r="415" spans="1:19">
      <c r="P415" s="9"/>
      <c r="Q415" s="9"/>
      <c r="R415" s="9"/>
      <c r="S415" s="9"/>
    </row>
    <row r="416" spans="1:19">
      <c r="P416" s="9"/>
      <c r="Q416" s="9"/>
      <c r="R416" s="9"/>
      <c r="S416" s="9"/>
    </row>
    <row r="417" spans="16:19">
      <c r="P417" s="9"/>
      <c r="Q417" s="9"/>
      <c r="R417" s="9"/>
      <c r="S417" s="9"/>
    </row>
    <row r="418" spans="16:19">
      <c r="P418" s="9"/>
      <c r="Q418" s="9"/>
      <c r="R418" s="9"/>
      <c r="S418" s="9"/>
    </row>
    <row r="419" spans="16:19">
      <c r="P419" s="9"/>
      <c r="Q419" s="9"/>
      <c r="R419" s="9"/>
      <c r="S419" s="9"/>
    </row>
    <row r="420" spans="16:19">
      <c r="P420" s="9"/>
      <c r="Q420" s="9"/>
      <c r="R420" s="9"/>
      <c r="S420" s="9"/>
    </row>
    <row r="421" spans="16:19">
      <c r="P421" s="9"/>
      <c r="Q421" s="9"/>
      <c r="R421" s="9"/>
      <c r="S421" s="9"/>
    </row>
    <row r="422" spans="16:19">
      <c r="P422" s="9"/>
      <c r="Q422" s="9"/>
      <c r="R422" s="9"/>
      <c r="S422" s="9"/>
    </row>
    <row r="423" spans="16:19">
      <c r="P423" s="9"/>
      <c r="Q423" s="9"/>
      <c r="R423" s="9"/>
      <c r="S423" s="9"/>
    </row>
    <row r="424" spans="16:19">
      <c r="P424" s="9"/>
      <c r="Q424" s="9"/>
      <c r="R424" s="9"/>
      <c r="S424" s="9"/>
    </row>
    <row r="425" spans="16:19">
      <c r="P425" s="9"/>
      <c r="Q425" s="9"/>
      <c r="R425" s="9"/>
      <c r="S425" s="9"/>
    </row>
    <row r="426" spans="16:19">
      <c r="P426" s="9"/>
      <c r="Q426" s="9"/>
      <c r="R426" s="9"/>
      <c r="S426" s="9"/>
    </row>
    <row r="427" spans="16:19">
      <c r="P427" s="9"/>
      <c r="Q427" s="9"/>
      <c r="R427" s="9"/>
      <c r="S427" s="9"/>
    </row>
    <row r="428" spans="16:19">
      <c r="P428" s="9"/>
      <c r="Q428" s="9"/>
      <c r="R428" s="9"/>
      <c r="S428" s="9"/>
    </row>
    <row r="429" spans="16:19">
      <c r="P429" s="9"/>
      <c r="Q429" s="9"/>
      <c r="R429" s="9"/>
      <c r="S429" s="9"/>
    </row>
    <row r="430" spans="16:19">
      <c r="P430" s="9"/>
      <c r="Q430" s="9"/>
      <c r="R430" s="9"/>
      <c r="S430" s="9"/>
    </row>
    <row r="431" spans="16:19">
      <c r="P431" s="9"/>
      <c r="Q431" s="9"/>
      <c r="R431" s="9"/>
      <c r="S431" s="9"/>
    </row>
    <row r="432" spans="16:19">
      <c r="P432" s="9"/>
      <c r="Q432" s="9"/>
      <c r="R432" s="9"/>
      <c r="S432" s="9"/>
    </row>
    <row r="433" spans="16:19">
      <c r="P433" s="9"/>
      <c r="Q433" s="9"/>
      <c r="R433" s="9"/>
      <c r="S433" s="9"/>
    </row>
    <row r="434" spans="16:19">
      <c r="P434" s="9"/>
      <c r="Q434" s="9"/>
      <c r="R434" s="9"/>
      <c r="S434" s="9"/>
    </row>
    <row r="435" spans="16:19">
      <c r="P435" s="9"/>
      <c r="Q435" s="9"/>
      <c r="R435" s="9"/>
      <c r="S435" s="9"/>
    </row>
    <row r="436" spans="16:19">
      <c r="P436" s="9"/>
      <c r="Q436" s="9"/>
      <c r="R436" s="9"/>
      <c r="S436" s="9"/>
    </row>
    <row r="437" spans="16:19">
      <c r="P437" s="9"/>
      <c r="Q437" s="9"/>
      <c r="R437" s="9"/>
      <c r="S437" s="9"/>
    </row>
    <row r="438" spans="16:19">
      <c r="P438" s="9"/>
      <c r="Q438" s="9"/>
      <c r="R438" s="9"/>
      <c r="S438" s="9"/>
    </row>
    <row r="439" spans="16:19">
      <c r="P439" s="9"/>
      <c r="Q439" s="9"/>
      <c r="R439" s="9"/>
      <c r="S439" s="9"/>
    </row>
    <row r="440" spans="16:19">
      <c r="P440" s="9"/>
      <c r="Q440" s="9"/>
      <c r="R440" s="9"/>
      <c r="S440" s="9"/>
    </row>
    <row r="441" spans="16:19">
      <c r="P441" s="9"/>
      <c r="Q441" s="9"/>
      <c r="R441" s="9"/>
      <c r="S441" s="9"/>
    </row>
    <row r="442" spans="16:19">
      <c r="P442" s="9"/>
      <c r="Q442" s="9"/>
      <c r="R442" s="9"/>
      <c r="S442" s="9"/>
    </row>
    <row r="443" spans="16:19">
      <c r="P443" s="9"/>
      <c r="Q443" s="9"/>
      <c r="R443" s="9"/>
      <c r="S443" s="9"/>
    </row>
    <row r="444" spans="16:19">
      <c r="P444" s="9"/>
      <c r="Q444" s="9"/>
      <c r="R444" s="9"/>
      <c r="S444" s="9"/>
    </row>
    <row r="445" spans="16:19">
      <c r="P445" s="9"/>
      <c r="Q445" s="9"/>
      <c r="R445" s="9"/>
      <c r="S445" s="9"/>
    </row>
    <row r="446" spans="16:19">
      <c r="P446" s="9"/>
      <c r="Q446" s="9"/>
      <c r="R446" s="9"/>
      <c r="S446" s="9"/>
    </row>
    <row r="447" spans="16:19">
      <c r="P447" s="9"/>
      <c r="Q447" s="9"/>
      <c r="R447" s="9"/>
      <c r="S447" s="9"/>
    </row>
    <row r="448" spans="16:19">
      <c r="P448" s="9"/>
      <c r="Q448" s="9"/>
      <c r="R448" s="9"/>
      <c r="S448" s="9"/>
    </row>
    <row r="449" spans="16:19">
      <c r="P449" s="9"/>
      <c r="Q449" s="9"/>
      <c r="R449" s="9"/>
      <c r="S449" s="9"/>
    </row>
    <row r="450" spans="16:19">
      <c r="P450" s="9"/>
      <c r="Q450" s="9"/>
      <c r="R450" s="9"/>
      <c r="S450" s="9"/>
    </row>
    <row r="451" spans="16:19">
      <c r="P451" s="9"/>
      <c r="Q451" s="9"/>
      <c r="R451" s="9"/>
      <c r="S451" s="9"/>
    </row>
    <row r="452" spans="16:19">
      <c r="P452" s="9"/>
      <c r="Q452" s="9"/>
      <c r="R452" s="9"/>
      <c r="S452" s="9"/>
    </row>
    <row r="453" spans="16:19">
      <c r="P453" s="9"/>
      <c r="Q453" s="9"/>
      <c r="R453" s="9"/>
      <c r="S453" s="9"/>
    </row>
    <row r="454" spans="16:19">
      <c r="P454" s="9"/>
      <c r="Q454" s="9"/>
      <c r="R454" s="9"/>
      <c r="S454" s="9"/>
    </row>
    <row r="455" spans="16:19">
      <c r="P455" s="9"/>
      <c r="Q455" s="9"/>
      <c r="R455" s="9"/>
      <c r="S455" s="9"/>
    </row>
    <row r="456" spans="16:19">
      <c r="P456" s="9"/>
      <c r="Q456" s="9"/>
      <c r="R456" s="9"/>
      <c r="S456" s="9"/>
    </row>
    <row r="457" spans="16:19">
      <c r="P457" s="9"/>
      <c r="Q457" s="9"/>
      <c r="R457" s="9"/>
      <c r="S457" s="9"/>
    </row>
    <row r="458" spans="16:19">
      <c r="P458" s="9"/>
      <c r="Q458" s="9"/>
      <c r="R458" s="9"/>
      <c r="S458" s="9"/>
    </row>
    <row r="459" spans="16:19">
      <c r="P459" s="9"/>
      <c r="Q459" s="9"/>
      <c r="R459" s="9"/>
      <c r="S459" s="9"/>
    </row>
    <row r="460" spans="16:19">
      <c r="P460" s="9"/>
      <c r="Q460" s="9"/>
      <c r="R460" s="9"/>
      <c r="S460" s="9"/>
    </row>
    <row r="461" spans="16:19">
      <c r="P461" s="9"/>
      <c r="Q461" s="9"/>
      <c r="R461" s="9"/>
      <c r="S461" s="9"/>
    </row>
    <row r="462" spans="16:19">
      <c r="P462" s="9"/>
      <c r="Q462" s="9"/>
      <c r="R462" s="9"/>
      <c r="S462" s="9"/>
    </row>
    <row r="463" spans="16:19">
      <c r="P463" s="9"/>
      <c r="Q463" s="9"/>
      <c r="R463" s="9"/>
      <c r="S463" s="9"/>
    </row>
    <row r="464" spans="16:19">
      <c r="P464" s="9"/>
      <c r="Q464" s="9"/>
      <c r="R464" s="9"/>
      <c r="S464" s="9"/>
    </row>
    <row r="465" spans="16:19">
      <c r="P465" s="9"/>
      <c r="Q465" s="9"/>
      <c r="R465" s="9"/>
      <c r="S465" s="9"/>
    </row>
    <row r="466" spans="16:19">
      <c r="P466" s="9"/>
      <c r="Q466" s="9"/>
      <c r="R466" s="9"/>
      <c r="S466" s="9"/>
    </row>
    <row r="467" spans="16:19">
      <c r="P467" s="9"/>
      <c r="Q467" s="9"/>
      <c r="R467" s="9"/>
      <c r="S467" s="9"/>
    </row>
    <row r="468" spans="16:19">
      <c r="P468" s="9"/>
      <c r="Q468" s="9"/>
      <c r="R468" s="9"/>
      <c r="S468" s="9"/>
    </row>
    <row r="469" spans="16:19">
      <c r="P469" s="9"/>
      <c r="Q469" s="9"/>
      <c r="R469" s="9"/>
      <c r="S469" s="9"/>
    </row>
    <row r="470" spans="16:19">
      <c r="P470" s="9"/>
      <c r="Q470" s="9"/>
      <c r="R470" s="9"/>
      <c r="S470" s="9"/>
    </row>
    <row r="471" spans="16:19">
      <c r="P471" s="9"/>
      <c r="Q471" s="9"/>
      <c r="R471" s="9"/>
      <c r="S471" s="9"/>
    </row>
    <row r="472" spans="16:19">
      <c r="P472" s="9"/>
      <c r="Q472" s="9"/>
      <c r="R472" s="9"/>
      <c r="S472" s="9"/>
    </row>
    <row r="473" spans="16:19">
      <c r="P473" s="9"/>
      <c r="Q473" s="9"/>
      <c r="R473" s="9"/>
      <c r="S473" s="9"/>
    </row>
    <row r="474" spans="16:19">
      <c r="P474" s="9"/>
      <c r="Q474" s="9"/>
      <c r="R474" s="9"/>
      <c r="S474" s="9"/>
    </row>
    <row r="475" spans="16:19">
      <c r="P475" s="9"/>
      <c r="Q475" s="9"/>
      <c r="R475" s="9"/>
      <c r="S475" s="9"/>
    </row>
    <row r="476" spans="16:19">
      <c r="P476" s="9"/>
      <c r="Q476" s="9"/>
      <c r="R476" s="9"/>
      <c r="S476" s="9"/>
    </row>
    <row r="477" spans="16:19">
      <c r="P477" s="9"/>
      <c r="Q477" s="9"/>
      <c r="R477" s="9"/>
      <c r="S477" s="9"/>
    </row>
    <row r="478" spans="16:19">
      <c r="P478" s="9"/>
      <c r="Q478" s="9"/>
      <c r="R478" s="9"/>
      <c r="S478" s="9"/>
    </row>
    <row r="479" spans="16:19">
      <c r="P479" s="9"/>
      <c r="Q479" s="9"/>
      <c r="R479" s="9"/>
      <c r="S479" s="9"/>
    </row>
    <row r="480" spans="16:19">
      <c r="P480" s="9"/>
      <c r="Q480" s="9"/>
      <c r="R480" s="9"/>
      <c r="S480" s="9"/>
    </row>
    <row r="481" spans="16:19">
      <c r="P481" s="9"/>
      <c r="Q481" s="9"/>
      <c r="R481" s="9"/>
      <c r="S481" s="9"/>
    </row>
    <row r="482" spans="16:19">
      <c r="P482" s="9"/>
      <c r="Q482" s="9"/>
      <c r="R482" s="9"/>
      <c r="S482" s="9"/>
    </row>
    <row r="483" spans="16:19">
      <c r="P483" s="9"/>
      <c r="Q483" s="9"/>
      <c r="R483" s="9"/>
      <c r="S483" s="9"/>
    </row>
    <row r="484" spans="16:19">
      <c r="P484" s="9"/>
      <c r="Q484" s="9"/>
      <c r="R484" s="9"/>
      <c r="S484" s="9"/>
    </row>
    <row r="485" spans="16:19">
      <c r="P485" s="9"/>
      <c r="Q485" s="9"/>
      <c r="R485" s="9"/>
      <c r="S485" s="9"/>
    </row>
    <row r="486" spans="16:19">
      <c r="P486" s="9"/>
      <c r="Q486" s="9"/>
      <c r="R486" s="9"/>
      <c r="S486" s="9"/>
    </row>
    <row r="487" spans="16:19">
      <c r="P487" s="9"/>
      <c r="Q487" s="9"/>
      <c r="R487" s="9"/>
      <c r="S487" s="9"/>
    </row>
    <row r="488" spans="16:19">
      <c r="P488" s="9"/>
      <c r="Q488" s="9"/>
      <c r="R488" s="9"/>
      <c r="S488" s="9"/>
    </row>
    <row r="489" spans="16:19">
      <c r="P489" s="9"/>
      <c r="Q489" s="9"/>
      <c r="R489" s="9"/>
      <c r="S489" s="9"/>
    </row>
    <row r="490" spans="16:19">
      <c r="P490" s="9"/>
      <c r="Q490" s="9"/>
      <c r="R490" s="9"/>
      <c r="S490" s="9"/>
    </row>
    <row r="491" spans="16:19">
      <c r="P491" s="9"/>
      <c r="Q491" s="9"/>
      <c r="R491" s="9"/>
      <c r="S491" s="9"/>
    </row>
    <row r="492" spans="16:19">
      <c r="P492" s="9"/>
      <c r="Q492" s="9"/>
      <c r="R492" s="9"/>
      <c r="S492" s="9"/>
    </row>
    <row r="493" spans="16:19">
      <c r="P493" s="9"/>
      <c r="Q493" s="9"/>
      <c r="R493" s="9"/>
      <c r="S493" s="9"/>
    </row>
    <row r="494" spans="16:19">
      <c r="P494" s="9"/>
      <c r="Q494" s="9"/>
      <c r="R494" s="9"/>
      <c r="S494" s="9"/>
    </row>
    <row r="495" spans="16:19">
      <c r="P495" s="9"/>
      <c r="Q495" s="9"/>
      <c r="R495" s="9"/>
      <c r="S495" s="9"/>
    </row>
    <row r="496" spans="16:19">
      <c r="P496" s="9"/>
      <c r="Q496" s="9"/>
      <c r="R496" s="9"/>
      <c r="S496" s="9"/>
    </row>
    <row r="497" spans="16:19">
      <c r="P497" s="9"/>
      <c r="Q497" s="9"/>
      <c r="R497" s="9"/>
      <c r="S497" s="9"/>
    </row>
    <row r="498" spans="16:19">
      <c r="P498" s="9"/>
      <c r="Q498" s="9"/>
      <c r="R498" s="9"/>
      <c r="S498" s="9"/>
    </row>
    <row r="499" spans="16:19">
      <c r="P499" s="9"/>
      <c r="Q499" s="9"/>
      <c r="R499" s="9"/>
      <c r="S499" s="9"/>
    </row>
    <row r="500" spans="16:19">
      <c r="P500" s="9"/>
      <c r="Q500" s="9"/>
      <c r="R500" s="9"/>
      <c r="S500" s="9"/>
    </row>
    <row r="501" spans="16:19">
      <c r="P501" s="9"/>
      <c r="Q501" s="9"/>
      <c r="R501" s="9"/>
      <c r="S501" s="9"/>
    </row>
    <row r="502" spans="16:19">
      <c r="P502" s="9"/>
      <c r="Q502" s="9"/>
      <c r="R502" s="9"/>
      <c r="S502" s="9"/>
    </row>
    <row r="503" spans="16:19">
      <c r="P503" s="9"/>
      <c r="Q503" s="9"/>
      <c r="R503" s="9"/>
      <c r="S503" s="9"/>
    </row>
    <row r="504" spans="16:19">
      <c r="P504" s="9"/>
      <c r="Q504" s="9"/>
      <c r="R504" s="9"/>
      <c r="S504" s="9"/>
    </row>
    <row r="505" spans="16:19">
      <c r="P505" s="9"/>
      <c r="Q505" s="9"/>
      <c r="R505" s="9"/>
      <c r="S505" s="9"/>
    </row>
    <row r="506" spans="16:19">
      <c r="P506" s="9"/>
      <c r="Q506" s="9"/>
      <c r="R506" s="9"/>
      <c r="S506" s="9"/>
    </row>
    <row r="507" spans="16:19">
      <c r="P507" s="9"/>
      <c r="Q507" s="9"/>
      <c r="R507" s="9"/>
      <c r="S507" s="9"/>
    </row>
    <row r="508" spans="16:19">
      <c r="P508" s="9"/>
      <c r="Q508" s="9"/>
      <c r="R508" s="9"/>
      <c r="S508" s="9"/>
    </row>
    <row r="509" spans="16:19">
      <c r="P509" s="9"/>
      <c r="Q509" s="9"/>
      <c r="R509" s="9"/>
      <c r="S509" s="9"/>
    </row>
    <row r="510" spans="16:19">
      <c r="P510" s="9"/>
      <c r="Q510" s="9"/>
      <c r="R510" s="9"/>
      <c r="S510" s="9"/>
    </row>
    <row r="511" spans="16:19">
      <c r="P511" s="9"/>
      <c r="Q511" s="9"/>
      <c r="R511" s="9"/>
      <c r="S511" s="9"/>
    </row>
    <row r="512" spans="16:19">
      <c r="P512" s="9"/>
      <c r="Q512" s="9"/>
      <c r="R512" s="9"/>
      <c r="S512" s="9"/>
    </row>
    <row r="513" spans="16:19">
      <c r="P513" s="9"/>
      <c r="Q513" s="9"/>
      <c r="R513" s="9"/>
      <c r="S513" s="9"/>
    </row>
    <row r="514" spans="16:19">
      <c r="P514" s="9"/>
      <c r="Q514" s="9"/>
      <c r="R514" s="9"/>
      <c r="S514" s="9"/>
    </row>
    <row r="515" spans="16:19">
      <c r="P515" s="9"/>
      <c r="Q515" s="9"/>
      <c r="R515" s="9"/>
      <c r="S515" s="9"/>
    </row>
    <row r="516" spans="16:19">
      <c r="P516" s="9"/>
      <c r="Q516" s="9"/>
      <c r="R516" s="9"/>
      <c r="S516" s="9"/>
    </row>
  </sheetData>
  <mergeCells count="29">
    <mergeCell ref="B373:O373"/>
    <mergeCell ref="B378:O378"/>
    <mergeCell ref="B383:O383"/>
    <mergeCell ref="B388:O388"/>
    <mergeCell ref="B320:O320"/>
    <mergeCell ref="B326:O326"/>
    <mergeCell ref="B337:O337"/>
    <mergeCell ref="B342:O342"/>
    <mergeCell ref="B359:O359"/>
    <mergeCell ref="B364:O364"/>
    <mergeCell ref="B267:O267"/>
    <mergeCell ref="B22:O22"/>
    <mergeCell ref="B27:O27"/>
    <mergeCell ref="B76:O76"/>
    <mergeCell ref="B81:O81"/>
    <mergeCell ref="B86:O86"/>
    <mergeCell ref="B91:O91"/>
    <mergeCell ref="B188:O188"/>
    <mergeCell ref="B193:O193"/>
    <mergeCell ref="B198:O198"/>
    <mergeCell ref="B203:O203"/>
    <mergeCell ref="B262:O262"/>
    <mergeCell ref="H1:O1"/>
    <mergeCell ref="H2:O2"/>
    <mergeCell ref="A5:A6"/>
    <mergeCell ref="B5:B6"/>
    <mergeCell ref="C5:N5"/>
    <mergeCell ref="O5:O6"/>
    <mergeCell ref="A3:O3"/>
  </mergeCells>
  <pageMargins left="0.39370078740157483" right="0.35433070866141736" top="0.74803149606299213" bottom="0.35433070866141736" header="0.31496062992125984" footer="0.23622047244094491"/>
  <pageSetup paperSize="9" scale="73" orientation="landscape" r:id="rId1"/>
  <rowBreaks count="6" manualBreakCount="6">
    <brk id="75" max="14" man="1"/>
    <brk id="143" max="14" man="1"/>
    <brk id="161" max="14" man="1"/>
    <brk id="327" max="14" man="1"/>
    <brk id="358" max="14" man="1"/>
    <brk id="3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лист</vt:lpstr>
      <vt:lpstr>до выхода пост в октябре</vt:lpstr>
      <vt:lpstr>после выхода пост в октябре (2)</vt:lpstr>
      <vt:lpstr>после выхода пост в октябре 25.</vt:lpstr>
      <vt:lpstr>'1 лист'!Заголовки_для_печати</vt:lpstr>
      <vt:lpstr>'до выхода пост в октябре'!Заголовки_для_печати</vt:lpstr>
      <vt:lpstr>'после выхода пост в октябре (2)'!Заголовки_для_печати</vt:lpstr>
      <vt:lpstr>'после выхода пост в октябре 25.'!Заголовки_для_печати</vt:lpstr>
      <vt:lpstr>'1 лист'!Область_печати</vt:lpstr>
      <vt:lpstr>'до выхода пост в октябре'!Область_печати</vt:lpstr>
      <vt:lpstr>'после выхода пост в октябре (2)'!Область_печати</vt:lpstr>
      <vt:lpstr>'после выхода пост в октябре 25.'!Область_печати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2019-08-09T03:39:25Z</dcterms:modified>
</cp:coreProperties>
</file>