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20" i="1"/>
  <c r="Q20"/>
  <c r="M18"/>
  <c r="L18"/>
  <c r="K18"/>
  <c r="I18"/>
  <c r="H18"/>
  <c r="O36"/>
  <c r="O18" s="1"/>
  <c r="N36"/>
  <c r="M36"/>
  <c r="L36"/>
  <c r="K36"/>
  <c r="J36"/>
  <c r="I36"/>
  <c r="H36"/>
  <c r="R28"/>
  <c r="P28"/>
  <c r="O28"/>
  <c r="N28"/>
  <c r="N18" s="1"/>
  <c r="M28"/>
  <c r="L28"/>
  <c r="K28"/>
  <c r="J28"/>
  <c r="J18" s="1"/>
  <c r="I28"/>
  <c r="H28"/>
  <c r="P22"/>
  <c r="R22"/>
  <c r="S22"/>
  <c r="R35"/>
  <c r="P35"/>
  <c r="S35" s="1"/>
  <c r="R34"/>
  <c r="P34"/>
  <c r="S34" s="1"/>
  <c r="R33"/>
  <c r="S33"/>
  <c r="R32"/>
  <c r="P32"/>
  <c r="S32" s="1"/>
  <c r="R31"/>
  <c r="R36" s="1"/>
  <c r="R18" s="1"/>
  <c r="P31"/>
  <c r="S31" s="1"/>
  <c r="R30"/>
  <c r="P30"/>
  <c r="S30" s="1"/>
  <c r="R27"/>
  <c r="P27"/>
  <c r="S27" s="1"/>
  <c r="R26"/>
  <c r="P26"/>
  <c r="S26" s="1"/>
  <c r="R25"/>
  <c r="P25"/>
  <c r="S25" s="1"/>
  <c r="R24"/>
  <c r="P24"/>
  <c r="S24" s="1"/>
  <c r="S28" s="1"/>
  <c r="R23"/>
  <c r="P23"/>
  <c r="S23" s="1"/>
  <c r="S36" l="1"/>
  <c r="P36"/>
  <c r="P18" s="1"/>
  <c r="S18"/>
  <c r="Q23"/>
  <c r="Q22"/>
  <c r="Q32"/>
  <c r="Q33"/>
  <c r="Q34"/>
  <c r="Q35"/>
  <c r="Q26"/>
  <c r="Q27"/>
  <c r="Q30"/>
  <c r="Q31"/>
  <c r="Q24"/>
  <c r="Q28" s="1"/>
  <c r="Q25"/>
  <c r="Q36" l="1"/>
  <c r="Q18" s="1"/>
</calcChain>
</file>

<file path=xl/sharedStrings.xml><?xml version="1.0" encoding="utf-8"?>
<sst xmlns="http://schemas.openxmlformats.org/spreadsheetml/2006/main" count="86" uniqueCount="55">
  <si>
    <t>Адрес МКД</t>
  </si>
  <si>
    <t xml:space="preserve">Документ, </t>
  </si>
  <si>
    <t xml:space="preserve">подтверждающий </t>
  </si>
  <si>
    <t>признание МКД</t>
  </si>
  <si>
    <t>Планируемая дата окончания переселения</t>
  </si>
  <si>
    <t>Число жителей всего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</si>
  <si>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</si>
  <si>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</si>
  <si>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</si>
  <si>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</si>
  <si>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</si>
  <si>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</t>
  </si>
  <si>
    <t>Всего:</t>
  </si>
  <si>
    <t>в том числе:</t>
  </si>
  <si>
    <t>частная собственность</t>
  </si>
  <si>
    <t>муниципальная собственность</t>
  </si>
  <si>
    <t>денежные выплаты собственникам помещений</t>
  </si>
  <si>
    <t>приобретение жилых помещений нанимателям</t>
  </si>
  <si>
    <t>чел.</t>
  </si>
  <si>
    <t>кв. м</t>
  </si>
  <si>
    <t>ед.</t>
  </si>
  <si>
    <t>руб.</t>
  </si>
  <si>
    <t>X</t>
  </si>
  <si>
    <t>к муниципальной адресной программе</t>
  </si>
  <si>
    <t xml:space="preserve">"Переселение граждан на территории Асбестовского городского округа </t>
  </si>
  <si>
    <t>№ п/п</t>
  </si>
  <si>
    <t>Всего по Асбестовскому городскому округу , в т.ч:</t>
  </si>
  <si>
    <t>в 2018 году</t>
  </si>
  <si>
    <t>в 2019 году</t>
  </si>
  <si>
    <t>в 2020 году</t>
  </si>
  <si>
    <t>№ / Дата</t>
  </si>
  <si>
    <t>ветхим (аварийным), подлежащим сносу</t>
  </si>
  <si>
    <t>ул. Дзержинского, д. 21</t>
  </si>
  <si>
    <t>постановление АГО                  от 09.06.2010 № 181-ПГ</t>
  </si>
  <si>
    <t>ул. 8 Марта, д. 4</t>
  </si>
  <si>
    <t>ул. 8 Марта, д. 4А</t>
  </si>
  <si>
    <t>ул. 8 Марта, д. 12</t>
  </si>
  <si>
    <t>ул. Дзержинского, д. 19</t>
  </si>
  <si>
    <t>ул. Пионерская, д. 9</t>
  </si>
  <si>
    <t>ул. Пионерская, д. 14</t>
  </si>
  <si>
    <t>ул. Ильина, д. 8</t>
  </si>
  <si>
    <t>ул. Московская, д. 5</t>
  </si>
  <si>
    <t>ул. Некрасова, д. 13</t>
  </si>
  <si>
    <t>ул. Некрасова, д. 42</t>
  </si>
  <si>
    <t>ул. Некрасова, д. 44</t>
  </si>
  <si>
    <t>ул. Промышленная, д. 45</t>
  </si>
  <si>
    <t>Планируемая дата сноса МКД</t>
  </si>
  <si>
    <t>ИТОГО за 2019 год</t>
  </si>
  <si>
    <t>ИТОГО за 2020 год</t>
  </si>
  <si>
    <t xml:space="preserve">из жилых помещений, признанных непригодными для проживания  </t>
  </si>
  <si>
    <t>Приложение № 3</t>
  </si>
  <si>
    <t>Адресный перечень</t>
  </si>
  <si>
    <t>многоквартирных домов, подлежащих расселению</t>
  </si>
  <si>
    <t>Число жителей, планируемых к переселению</t>
  </si>
  <si>
    <t>до 01 января 2015 года, в 2018 - 2020 годах"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</si>
</sst>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C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64" fontId="1" fillId="0" borderId="14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U39"/>
  <sheetViews>
    <sheetView tabSelected="1" workbookViewId="0">
      <selection activeCell="Q22" sqref="Q22"/>
    </sheetView>
  </sheetViews>
  <sheetFormatPr defaultRowHeight="15"/>
  <cols>
    <col min="1" max="1" width="2.140625" customWidth="1"/>
    <col min="2" max="2" width="7" customWidth="1"/>
    <col min="3" max="3" width="21" customWidth="1"/>
    <col min="4" max="4" width="13" customWidth="1"/>
    <col min="5" max="5" width="7.140625" customWidth="1"/>
    <col min="6" max="6" width="12.28515625" customWidth="1"/>
    <col min="7" max="7" width="13.28515625" customWidth="1"/>
    <col min="9" max="9" width="11.85546875" customWidth="1"/>
    <col min="10" max="10" width="10.7109375" customWidth="1"/>
    <col min="12" max="12" width="12.42578125" customWidth="1"/>
    <col min="13" max="13" width="13.7109375" customWidth="1"/>
    <col min="15" max="15" width="12.42578125" customWidth="1"/>
    <col min="16" max="16" width="13.7109375" customWidth="1"/>
    <col min="17" max="17" width="12.140625" style="18" customWidth="1"/>
    <col min="18" max="18" width="13.85546875" customWidth="1"/>
    <col min="19" max="19" width="12.5703125" customWidth="1"/>
    <col min="20" max="20" width="6.85546875" customWidth="1"/>
    <col min="21" max="21" width="12.42578125" style="23" bestFit="1" customWidth="1"/>
  </cols>
  <sheetData>
    <row r="2" spans="2:19" ht="15.75">
      <c r="M2" s="14"/>
      <c r="N2" s="15" t="s">
        <v>50</v>
      </c>
    </row>
    <row r="3" spans="2:19" ht="15.75">
      <c r="M3" s="14"/>
      <c r="N3" s="15" t="s">
        <v>23</v>
      </c>
    </row>
    <row r="4" spans="2:19" ht="15.75">
      <c r="M4" s="14"/>
      <c r="N4" s="15" t="s">
        <v>24</v>
      </c>
    </row>
    <row r="5" spans="2:19" ht="15.75">
      <c r="M5" s="14"/>
      <c r="N5" s="15" t="s">
        <v>49</v>
      </c>
    </row>
    <row r="6" spans="2:19" ht="15.75">
      <c r="M6" s="14"/>
      <c r="N6" s="15" t="s">
        <v>54</v>
      </c>
    </row>
    <row r="8" spans="2:19" ht="15.75">
      <c r="I8" s="4" t="s">
        <v>51</v>
      </c>
    </row>
    <row r="9" spans="2:19" ht="15.75">
      <c r="I9" s="4" t="s">
        <v>52</v>
      </c>
    </row>
    <row r="10" spans="2:19" ht="16.5" thickBot="1">
      <c r="I10" s="3"/>
    </row>
    <row r="11" spans="2:19" ht="15" customHeight="1">
      <c r="B11" s="39" t="s">
        <v>25</v>
      </c>
      <c r="C11" s="39" t="s">
        <v>0</v>
      </c>
      <c r="D11" s="45" t="s">
        <v>1</v>
      </c>
      <c r="E11" s="46"/>
      <c r="F11" s="39" t="s">
        <v>4</v>
      </c>
      <c r="G11" s="39" t="s">
        <v>46</v>
      </c>
      <c r="H11" s="39" t="s">
        <v>5</v>
      </c>
      <c r="I11" s="39" t="s">
        <v>53</v>
      </c>
      <c r="J11" s="39" t="s">
        <v>6</v>
      </c>
      <c r="K11" s="52" t="s">
        <v>7</v>
      </c>
      <c r="L11" s="56"/>
      <c r="M11" s="53"/>
      <c r="N11" s="52" t="s">
        <v>8</v>
      </c>
      <c r="O11" s="56"/>
      <c r="P11" s="53"/>
      <c r="Q11" s="52" t="s">
        <v>9</v>
      </c>
      <c r="R11" s="56"/>
      <c r="S11" s="53"/>
    </row>
    <row r="12" spans="2:19">
      <c r="B12" s="40"/>
      <c r="C12" s="40"/>
      <c r="D12" s="47" t="s">
        <v>2</v>
      </c>
      <c r="E12" s="48"/>
      <c r="F12" s="40"/>
      <c r="G12" s="40"/>
      <c r="H12" s="40"/>
      <c r="I12" s="40"/>
      <c r="J12" s="40"/>
      <c r="K12" s="57"/>
      <c r="L12" s="58"/>
      <c r="M12" s="59"/>
      <c r="N12" s="57"/>
      <c r="O12" s="58"/>
      <c r="P12" s="59"/>
      <c r="Q12" s="57"/>
      <c r="R12" s="58"/>
      <c r="S12" s="59"/>
    </row>
    <row r="13" spans="2:19" ht="15.75" thickBot="1">
      <c r="B13" s="40"/>
      <c r="C13" s="40"/>
      <c r="D13" s="47" t="s">
        <v>3</v>
      </c>
      <c r="E13" s="48"/>
      <c r="F13" s="40"/>
      <c r="G13" s="40"/>
      <c r="H13" s="40"/>
      <c r="I13" s="40"/>
      <c r="J13" s="40"/>
      <c r="K13" s="54"/>
      <c r="L13" s="60"/>
      <c r="M13" s="55"/>
      <c r="N13" s="54"/>
      <c r="O13" s="60"/>
      <c r="P13" s="55"/>
      <c r="Q13" s="54"/>
      <c r="R13" s="60"/>
      <c r="S13" s="55"/>
    </row>
    <row r="14" spans="2:19" ht="27" customHeight="1" thickBot="1">
      <c r="B14" s="40"/>
      <c r="C14" s="40"/>
      <c r="D14" s="49" t="s">
        <v>31</v>
      </c>
      <c r="E14" s="50"/>
      <c r="F14" s="40"/>
      <c r="G14" s="40"/>
      <c r="H14" s="40"/>
      <c r="I14" s="40"/>
      <c r="J14" s="40"/>
      <c r="K14" s="39" t="s">
        <v>10</v>
      </c>
      <c r="L14" s="61" t="s">
        <v>11</v>
      </c>
      <c r="M14" s="62"/>
      <c r="N14" s="39" t="s">
        <v>10</v>
      </c>
      <c r="O14" s="61" t="s">
        <v>11</v>
      </c>
      <c r="P14" s="62"/>
      <c r="Q14" s="39" t="s">
        <v>12</v>
      </c>
      <c r="R14" s="63" t="s">
        <v>13</v>
      </c>
      <c r="S14" s="64"/>
    </row>
    <row r="15" spans="2:19" ht="55.5" customHeight="1" thickBot="1">
      <c r="B15" s="40"/>
      <c r="C15" s="40"/>
      <c r="D15" s="52" t="s">
        <v>30</v>
      </c>
      <c r="E15" s="53"/>
      <c r="F15" s="40"/>
      <c r="G15" s="40"/>
      <c r="H15" s="41"/>
      <c r="I15" s="41"/>
      <c r="J15" s="41"/>
      <c r="K15" s="41"/>
      <c r="L15" s="2" t="s">
        <v>14</v>
      </c>
      <c r="M15" s="2" t="s">
        <v>15</v>
      </c>
      <c r="N15" s="41"/>
      <c r="O15" s="2" t="s">
        <v>14</v>
      </c>
      <c r="P15" s="2" t="s">
        <v>15</v>
      </c>
      <c r="Q15" s="41"/>
      <c r="R15" s="2" t="s">
        <v>16</v>
      </c>
      <c r="S15" s="2" t="s">
        <v>17</v>
      </c>
    </row>
    <row r="16" spans="2:19" ht="15.75" thickBot="1">
      <c r="B16" s="41"/>
      <c r="C16" s="41"/>
      <c r="D16" s="54"/>
      <c r="E16" s="55"/>
      <c r="F16" s="41"/>
      <c r="G16" s="41"/>
      <c r="H16" s="1" t="s">
        <v>18</v>
      </c>
      <c r="I16" s="1" t="s">
        <v>18</v>
      </c>
      <c r="J16" s="1" t="s">
        <v>19</v>
      </c>
      <c r="K16" s="1" t="s">
        <v>20</v>
      </c>
      <c r="L16" s="1" t="s">
        <v>20</v>
      </c>
      <c r="M16" s="1" t="s">
        <v>20</v>
      </c>
      <c r="N16" s="1" t="s">
        <v>19</v>
      </c>
      <c r="O16" s="1" t="s">
        <v>19</v>
      </c>
      <c r="P16" s="1" t="s">
        <v>19</v>
      </c>
      <c r="Q16" s="5" t="s">
        <v>21</v>
      </c>
      <c r="R16" s="1" t="s">
        <v>21</v>
      </c>
      <c r="S16" s="1" t="s">
        <v>21</v>
      </c>
    </row>
    <row r="17" spans="2:21" ht="15.75" thickBot="1">
      <c r="B17" s="11">
        <v>1</v>
      </c>
      <c r="C17" s="12">
        <v>2</v>
      </c>
      <c r="D17" s="12">
        <v>3</v>
      </c>
      <c r="E17" s="12">
        <v>4</v>
      </c>
      <c r="F17" s="12">
        <v>5</v>
      </c>
      <c r="G17" s="12">
        <v>6</v>
      </c>
      <c r="H17" s="12">
        <v>7</v>
      </c>
      <c r="I17" s="12">
        <v>8</v>
      </c>
      <c r="J17" s="12">
        <v>9</v>
      </c>
      <c r="K17" s="12">
        <v>10</v>
      </c>
      <c r="L17" s="12">
        <v>11</v>
      </c>
      <c r="M17" s="12">
        <v>12</v>
      </c>
      <c r="N17" s="12">
        <v>13</v>
      </c>
      <c r="O17" s="12">
        <v>14</v>
      </c>
      <c r="P17" s="12">
        <v>15</v>
      </c>
      <c r="Q17" s="19">
        <v>16</v>
      </c>
      <c r="R17" s="12">
        <v>17</v>
      </c>
      <c r="S17" s="12">
        <v>18</v>
      </c>
    </row>
    <row r="18" spans="2:21" ht="38.25" customHeight="1">
      <c r="B18" s="43" t="s">
        <v>26</v>
      </c>
      <c r="C18" s="43"/>
      <c r="D18" s="10" t="s">
        <v>22</v>
      </c>
      <c r="E18" s="10" t="s">
        <v>22</v>
      </c>
      <c r="F18" s="10" t="s">
        <v>22</v>
      </c>
      <c r="G18" s="10" t="s">
        <v>22</v>
      </c>
      <c r="H18" s="26">
        <f>H20+H28+H36</f>
        <v>368</v>
      </c>
      <c r="I18" s="26">
        <f t="shared" ref="I18:S18" si="0">I20+I28+I36</f>
        <v>368</v>
      </c>
      <c r="J18" s="27">
        <f t="shared" si="0"/>
        <v>6328.4</v>
      </c>
      <c r="K18" s="26">
        <f t="shared" si="0"/>
        <v>130</v>
      </c>
      <c r="L18" s="26">
        <f t="shared" si="0"/>
        <v>101</v>
      </c>
      <c r="M18" s="26">
        <f t="shared" si="0"/>
        <v>29</v>
      </c>
      <c r="N18" s="27">
        <f t="shared" si="0"/>
        <v>6328.4</v>
      </c>
      <c r="O18" s="27">
        <f t="shared" si="0"/>
        <v>4906.6499999999996</v>
      </c>
      <c r="P18" s="27">
        <f t="shared" si="0"/>
        <v>1421.75</v>
      </c>
      <c r="Q18" s="27">
        <f t="shared" si="0"/>
        <v>216952000</v>
      </c>
      <c r="R18" s="27">
        <f t="shared" si="0"/>
        <v>158509700</v>
      </c>
      <c r="S18" s="27">
        <f t="shared" si="0"/>
        <v>58442300</v>
      </c>
    </row>
    <row r="19" spans="2:21" ht="18" customHeight="1">
      <c r="B19" s="51" t="s">
        <v>27</v>
      </c>
      <c r="C19" s="51"/>
      <c r="D19" s="5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2:21" ht="26.25" customHeight="1">
      <c r="B20" s="6">
        <v>1</v>
      </c>
      <c r="C20" s="13" t="s">
        <v>32</v>
      </c>
      <c r="D20" s="42" t="s">
        <v>33</v>
      </c>
      <c r="E20" s="42"/>
      <c r="F20" s="7">
        <v>43465</v>
      </c>
      <c r="G20" s="7">
        <v>43709</v>
      </c>
      <c r="H20" s="8">
        <v>35</v>
      </c>
      <c r="I20" s="8">
        <v>35</v>
      </c>
      <c r="J20" s="8">
        <v>446.6</v>
      </c>
      <c r="K20" s="8">
        <v>10</v>
      </c>
      <c r="L20" s="8">
        <v>5</v>
      </c>
      <c r="M20" s="8">
        <v>5</v>
      </c>
      <c r="N20" s="8">
        <v>446.6</v>
      </c>
      <c r="O20" s="8">
        <v>244.6</v>
      </c>
      <c r="P20" s="22">
        <v>202</v>
      </c>
      <c r="Q20" s="17">
        <f>N20*38000</f>
        <v>16970800</v>
      </c>
      <c r="R20" s="17">
        <v>0</v>
      </c>
      <c r="S20" s="17">
        <f>N20*38000</f>
        <v>16970800</v>
      </c>
      <c r="U20" s="25"/>
    </row>
    <row r="21" spans="2:21">
      <c r="B21" s="51" t="s">
        <v>28</v>
      </c>
      <c r="C21" s="51"/>
      <c r="D21" s="51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2:21" ht="26.25" customHeight="1">
      <c r="B22" s="6">
        <v>2</v>
      </c>
      <c r="C22" s="13" t="s">
        <v>37</v>
      </c>
      <c r="D22" s="42" t="s">
        <v>33</v>
      </c>
      <c r="E22" s="42"/>
      <c r="F22" s="9">
        <v>43830</v>
      </c>
      <c r="G22" s="9">
        <v>44075</v>
      </c>
      <c r="H22" s="8">
        <v>36</v>
      </c>
      <c r="I22" s="8">
        <v>36</v>
      </c>
      <c r="J22" s="21">
        <v>557</v>
      </c>
      <c r="K22" s="8">
        <v>12</v>
      </c>
      <c r="L22" s="8">
        <v>8</v>
      </c>
      <c r="M22" s="8">
        <v>4</v>
      </c>
      <c r="N22" s="22">
        <v>557</v>
      </c>
      <c r="O22" s="8">
        <v>357.1</v>
      </c>
      <c r="P22" s="21">
        <f>N22-O22</f>
        <v>199.89999999999998</v>
      </c>
      <c r="Q22" s="17">
        <f>R22+S22</f>
        <v>18938000</v>
      </c>
      <c r="R22" s="17">
        <f>O22*34000</f>
        <v>12141400</v>
      </c>
      <c r="S22" s="17">
        <f>P22*34000</f>
        <v>6796599.9999999991</v>
      </c>
      <c r="U22" s="24"/>
    </row>
    <row r="23" spans="2:21" ht="26.25" customHeight="1">
      <c r="B23" s="6">
        <v>3</v>
      </c>
      <c r="C23" s="16" t="s">
        <v>34</v>
      </c>
      <c r="D23" s="42" t="s">
        <v>33</v>
      </c>
      <c r="E23" s="42"/>
      <c r="F23" s="9">
        <v>43830</v>
      </c>
      <c r="G23" s="9">
        <v>44075</v>
      </c>
      <c r="H23" s="8">
        <v>35</v>
      </c>
      <c r="I23" s="8">
        <v>35</v>
      </c>
      <c r="J23" s="8">
        <v>488.2</v>
      </c>
      <c r="K23" s="8">
        <v>8</v>
      </c>
      <c r="L23" s="8">
        <v>5</v>
      </c>
      <c r="M23" s="8">
        <v>3</v>
      </c>
      <c r="N23" s="8">
        <v>488.2</v>
      </c>
      <c r="O23" s="8">
        <v>300.39999999999998</v>
      </c>
      <c r="P23" s="21">
        <f>N23-O23</f>
        <v>187.8</v>
      </c>
      <c r="Q23" s="20">
        <f>R23+S23</f>
        <v>16598800</v>
      </c>
      <c r="R23" s="17">
        <f>O23*34000</f>
        <v>10213600</v>
      </c>
      <c r="S23" s="17">
        <f>P23*34000</f>
        <v>6385200</v>
      </c>
      <c r="U23" s="24"/>
    </row>
    <row r="24" spans="2:21" ht="26.25" customHeight="1">
      <c r="B24" s="6">
        <v>4</v>
      </c>
      <c r="C24" s="16" t="s">
        <v>35</v>
      </c>
      <c r="D24" s="42" t="s">
        <v>33</v>
      </c>
      <c r="E24" s="42"/>
      <c r="F24" s="9">
        <v>43830</v>
      </c>
      <c r="G24" s="9">
        <v>44075</v>
      </c>
      <c r="H24" s="8">
        <v>19</v>
      </c>
      <c r="I24" s="8">
        <v>19</v>
      </c>
      <c r="J24" s="21">
        <v>487.3</v>
      </c>
      <c r="K24" s="8">
        <v>8</v>
      </c>
      <c r="L24" s="8">
        <v>5</v>
      </c>
      <c r="M24" s="8">
        <v>3</v>
      </c>
      <c r="N24" s="21">
        <v>487.3</v>
      </c>
      <c r="O24" s="8">
        <v>300.10000000000002</v>
      </c>
      <c r="P24" s="21">
        <f t="shared" ref="P24:P25" si="1">N24-O24</f>
        <v>187.2</v>
      </c>
      <c r="Q24" s="17">
        <f t="shared" ref="Q24:Q25" si="2">R24+S24</f>
        <v>16568200</v>
      </c>
      <c r="R24" s="17">
        <f t="shared" ref="R24:R25" si="3">O24*34000</f>
        <v>10203400</v>
      </c>
      <c r="S24" s="17">
        <f t="shared" ref="S24:S25" si="4">P24*34000</f>
        <v>6364800</v>
      </c>
      <c r="U24" s="24"/>
    </row>
    <row r="25" spans="2:21" ht="26.25" customHeight="1">
      <c r="B25" s="6">
        <v>5</v>
      </c>
      <c r="C25" s="16" t="s">
        <v>36</v>
      </c>
      <c r="D25" s="42" t="s">
        <v>33</v>
      </c>
      <c r="E25" s="42"/>
      <c r="F25" s="9">
        <v>43830</v>
      </c>
      <c r="G25" s="9">
        <v>44075</v>
      </c>
      <c r="H25" s="8">
        <v>31</v>
      </c>
      <c r="I25" s="8">
        <v>31</v>
      </c>
      <c r="J25" s="21">
        <v>349.4</v>
      </c>
      <c r="K25" s="8">
        <v>8</v>
      </c>
      <c r="L25" s="8">
        <v>8</v>
      </c>
      <c r="M25" s="8">
        <v>0</v>
      </c>
      <c r="N25" s="21">
        <v>349.4</v>
      </c>
      <c r="O25" s="8">
        <v>349.4</v>
      </c>
      <c r="P25" s="21">
        <f t="shared" si="1"/>
        <v>0</v>
      </c>
      <c r="Q25" s="17">
        <f t="shared" si="2"/>
        <v>11879600</v>
      </c>
      <c r="R25" s="17">
        <f t="shared" si="3"/>
        <v>11879600</v>
      </c>
      <c r="S25" s="17">
        <f t="shared" si="4"/>
        <v>0</v>
      </c>
      <c r="U25" s="24"/>
    </row>
    <row r="26" spans="2:21" ht="26.25" customHeight="1">
      <c r="B26" s="6">
        <v>6</v>
      </c>
      <c r="C26" s="13" t="s">
        <v>38</v>
      </c>
      <c r="D26" s="42" t="s">
        <v>33</v>
      </c>
      <c r="E26" s="42"/>
      <c r="F26" s="9">
        <v>44196</v>
      </c>
      <c r="G26" s="9">
        <v>44440</v>
      </c>
      <c r="H26" s="8">
        <v>23</v>
      </c>
      <c r="I26" s="8">
        <v>23</v>
      </c>
      <c r="J26" s="21">
        <v>579.70000000000005</v>
      </c>
      <c r="K26" s="8">
        <v>12</v>
      </c>
      <c r="L26" s="8">
        <v>10</v>
      </c>
      <c r="M26" s="8">
        <v>2</v>
      </c>
      <c r="N26" s="21">
        <v>579.70000000000005</v>
      </c>
      <c r="O26" s="8">
        <v>473.5</v>
      </c>
      <c r="P26" s="21">
        <f>N26-O26</f>
        <v>106.20000000000005</v>
      </c>
      <c r="Q26" s="17">
        <f>R26+S26</f>
        <v>19709800</v>
      </c>
      <c r="R26" s="17">
        <f>O26*34000</f>
        <v>16099000</v>
      </c>
      <c r="S26" s="17">
        <f>P26*34000</f>
        <v>3610800.0000000014</v>
      </c>
      <c r="U26" s="24"/>
    </row>
    <row r="27" spans="2:21" ht="26.25" customHeight="1">
      <c r="B27" s="6">
        <v>7</v>
      </c>
      <c r="C27" s="13" t="s">
        <v>39</v>
      </c>
      <c r="D27" s="42" t="s">
        <v>33</v>
      </c>
      <c r="E27" s="42"/>
      <c r="F27" s="9">
        <v>44196</v>
      </c>
      <c r="G27" s="9">
        <v>44440</v>
      </c>
      <c r="H27" s="8">
        <v>22</v>
      </c>
      <c r="I27" s="8">
        <v>22</v>
      </c>
      <c r="J27" s="21">
        <v>580.20000000000005</v>
      </c>
      <c r="K27" s="8">
        <v>12</v>
      </c>
      <c r="L27" s="8">
        <v>12</v>
      </c>
      <c r="M27" s="8">
        <v>0</v>
      </c>
      <c r="N27" s="21">
        <v>580.20000000000005</v>
      </c>
      <c r="O27" s="8">
        <v>580.20000000000005</v>
      </c>
      <c r="P27" s="21">
        <f>N27-O27</f>
        <v>0</v>
      </c>
      <c r="Q27" s="17">
        <f>R27+S27</f>
        <v>19726800</v>
      </c>
      <c r="R27" s="17">
        <f>O27*34000</f>
        <v>19726800</v>
      </c>
      <c r="S27" s="17">
        <f>P27*34000</f>
        <v>0</v>
      </c>
      <c r="U27" s="24"/>
    </row>
    <row r="28" spans="2:21" ht="26.25" customHeight="1">
      <c r="B28" s="36" t="s">
        <v>47</v>
      </c>
      <c r="C28" s="37"/>
      <c r="D28" s="37"/>
      <c r="E28" s="38"/>
      <c r="F28" s="10" t="s">
        <v>22</v>
      </c>
      <c r="G28" s="10" t="s">
        <v>22</v>
      </c>
      <c r="H28" s="35">
        <f>H22+H23+H24+H25+H26+H27</f>
        <v>166</v>
      </c>
      <c r="I28" s="35">
        <f>I22+I23+I24+I25+I26+I27</f>
        <v>166</v>
      </c>
      <c r="J28" s="22">
        <f>J22+J23+J24+J25+J26+J27</f>
        <v>3041.8</v>
      </c>
      <c r="K28" s="35">
        <f>K22+K23+K24+K25+K26+K27</f>
        <v>60</v>
      </c>
      <c r="L28" s="35">
        <f>L22+L23+L24+L25+L26+L27</f>
        <v>48</v>
      </c>
      <c r="M28" s="35">
        <f t="shared" ref="M28:S28" si="5">M22+M23+M24+M25+M26+M27</f>
        <v>12</v>
      </c>
      <c r="N28" s="22">
        <f t="shared" si="5"/>
        <v>3041.8</v>
      </c>
      <c r="O28" s="22">
        <f t="shared" si="5"/>
        <v>2360.6999999999998</v>
      </c>
      <c r="P28" s="21">
        <f t="shared" si="5"/>
        <v>681.1</v>
      </c>
      <c r="Q28" s="17">
        <f t="shared" si="5"/>
        <v>103421200</v>
      </c>
      <c r="R28" s="17">
        <f t="shared" si="5"/>
        <v>80263800</v>
      </c>
      <c r="S28" s="17">
        <f t="shared" si="5"/>
        <v>23157400</v>
      </c>
      <c r="U28" s="24"/>
    </row>
    <row r="29" spans="2:21">
      <c r="B29" s="51" t="s">
        <v>29</v>
      </c>
      <c r="C29" s="51"/>
      <c r="D29" s="51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U29" s="24"/>
    </row>
    <row r="30" spans="2:21" ht="31.5" customHeight="1">
      <c r="B30" s="6">
        <v>8</v>
      </c>
      <c r="C30" s="13" t="s">
        <v>40</v>
      </c>
      <c r="D30" s="42" t="s">
        <v>33</v>
      </c>
      <c r="E30" s="42"/>
      <c r="F30" s="9">
        <v>44196</v>
      </c>
      <c r="G30" s="9">
        <v>44440</v>
      </c>
      <c r="H30" s="8">
        <v>33</v>
      </c>
      <c r="I30" s="8">
        <v>33</v>
      </c>
      <c r="J30" s="21">
        <v>566.6</v>
      </c>
      <c r="K30" s="8">
        <v>12</v>
      </c>
      <c r="L30" s="8">
        <v>8</v>
      </c>
      <c r="M30" s="8">
        <v>4</v>
      </c>
      <c r="N30" s="21">
        <v>566.6</v>
      </c>
      <c r="O30" s="8">
        <v>383.1</v>
      </c>
      <c r="P30" s="21">
        <f>N30-O30</f>
        <v>183.5</v>
      </c>
      <c r="Q30" s="17">
        <f>R30+S30</f>
        <v>19264400</v>
      </c>
      <c r="R30" s="17">
        <f>O30*34000</f>
        <v>13025400</v>
      </c>
      <c r="S30" s="17">
        <f>P30*34000</f>
        <v>6239000</v>
      </c>
      <c r="U30" s="24"/>
    </row>
    <row r="31" spans="2:21" ht="26.25" customHeight="1">
      <c r="B31" s="6">
        <v>9</v>
      </c>
      <c r="C31" s="13" t="s">
        <v>41</v>
      </c>
      <c r="D31" s="42" t="s">
        <v>33</v>
      </c>
      <c r="E31" s="42"/>
      <c r="F31" s="9">
        <v>44196</v>
      </c>
      <c r="G31" s="9">
        <v>44440</v>
      </c>
      <c r="H31" s="8">
        <v>21</v>
      </c>
      <c r="I31" s="8">
        <v>21</v>
      </c>
      <c r="J31" s="21">
        <v>343.3</v>
      </c>
      <c r="K31" s="8">
        <v>8</v>
      </c>
      <c r="L31" s="8">
        <v>8</v>
      </c>
      <c r="M31" s="8">
        <v>0</v>
      </c>
      <c r="N31" s="21">
        <v>343.3</v>
      </c>
      <c r="O31" s="8">
        <v>343.3</v>
      </c>
      <c r="P31" s="21">
        <f t="shared" ref="P31" si="6">N31-O31</f>
        <v>0</v>
      </c>
      <c r="Q31" s="17">
        <f t="shared" ref="Q31" si="7">R31+S31</f>
        <v>11672200</v>
      </c>
      <c r="R31" s="17">
        <f t="shared" ref="R31" si="8">O31*34000</f>
        <v>11672200</v>
      </c>
      <c r="S31" s="17">
        <f t="shared" ref="S31" si="9">P31*34000</f>
        <v>0</v>
      </c>
      <c r="U31" s="24"/>
    </row>
    <row r="32" spans="2:21" ht="26.25" customHeight="1">
      <c r="B32" s="6">
        <v>10</v>
      </c>
      <c r="C32" s="13" t="s">
        <v>42</v>
      </c>
      <c r="D32" s="42" t="s">
        <v>33</v>
      </c>
      <c r="E32" s="42"/>
      <c r="F32" s="9">
        <v>44561</v>
      </c>
      <c r="G32" s="9">
        <v>44805</v>
      </c>
      <c r="H32" s="8">
        <v>30</v>
      </c>
      <c r="I32" s="8">
        <v>30</v>
      </c>
      <c r="J32" s="21">
        <v>591.4</v>
      </c>
      <c r="K32" s="8">
        <v>12</v>
      </c>
      <c r="L32" s="8">
        <v>11</v>
      </c>
      <c r="M32" s="8">
        <v>1</v>
      </c>
      <c r="N32" s="21">
        <v>591.4</v>
      </c>
      <c r="O32" s="8">
        <v>539</v>
      </c>
      <c r="P32" s="21">
        <f t="shared" ref="P32:P35" si="10">N32-O32</f>
        <v>52.399999999999977</v>
      </c>
      <c r="Q32" s="17">
        <f t="shared" ref="Q32:Q35" si="11">R32+S32</f>
        <v>20107600</v>
      </c>
      <c r="R32" s="17">
        <f t="shared" ref="R32:R35" si="12">O32*34000</f>
        <v>18326000</v>
      </c>
      <c r="S32" s="17">
        <f t="shared" ref="S32:S35" si="13">P32*34000</f>
        <v>1781599.9999999993</v>
      </c>
      <c r="U32" s="24"/>
    </row>
    <row r="33" spans="2:21" ht="26.25" customHeight="1">
      <c r="B33" s="6">
        <v>11</v>
      </c>
      <c r="C33" s="13" t="s">
        <v>43</v>
      </c>
      <c r="D33" s="42" t="s">
        <v>33</v>
      </c>
      <c r="E33" s="42"/>
      <c r="F33" s="9">
        <v>44561</v>
      </c>
      <c r="G33" s="9">
        <v>44805</v>
      </c>
      <c r="H33" s="8">
        <v>31</v>
      </c>
      <c r="I33" s="8">
        <v>31</v>
      </c>
      <c r="J33" s="21">
        <v>598.20000000000005</v>
      </c>
      <c r="K33" s="8">
        <v>12</v>
      </c>
      <c r="L33" s="8">
        <v>11</v>
      </c>
      <c r="M33" s="8">
        <v>1</v>
      </c>
      <c r="N33" s="21">
        <v>598.20000000000005</v>
      </c>
      <c r="O33" s="8">
        <v>544.20000000000005</v>
      </c>
      <c r="P33" s="21">
        <v>54</v>
      </c>
      <c r="Q33" s="17">
        <f t="shared" si="11"/>
        <v>20338800</v>
      </c>
      <c r="R33" s="17">
        <f t="shared" si="12"/>
        <v>18502800</v>
      </c>
      <c r="S33" s="17">
        <f t="shared" si="13"/>
        <v>1836000</v>
      </c>
      <c r="U33" s="24"/>
    </row>
    <row r="34" spans="2:21" ht="26.25" customHeight="1">
      <c r="B34" s="6">
        <v>12</v>
      </c>
      <c r="C34" s="13" t="s">
        <v>44</v>
      </c>
      <c r="D34" s="42" t="s">
        <v>33</v>
      </c>
      <c r="E34" s="42"/>
      <c r="F34" s="9">
        <v>44561</v>
      </c>
      <c r="G34" s="9">
        <v>44805</v>
      </c>
      <c r="H34" s="8">
        <v>22</v>
      </c>
      <c r="I34" s="8">
        <v>22</v>
      </c>
      <c r="J34" s="21">
        <v>351.2</v>
      </c>
      <c r="K34" s="8">
        <v>8</v>
      </c>
      <c r="L34" s="8">
        <v>6</v>
      </c>
      <c r="M34" s="8">
        <v>2</v>
      </c>
      <c r="N34" s="21">
        <v>351.2</v>
      </c>
      <c r="O34" s="8">
        <v>268.89999999999998</v>
      </c>
      <c r="P34" s="21">
        <f t="shared" si="10"/>
        <v>82.300000000000011</v>
      </c>
      <c r="Q34" s="17">
        <f t="shared" si="11"/>
        <v>11940800</v>
      </c>
      <c r="R34" s="17">
        <f t="shared" si="12"/>
        <v>9142600</v>
      </c>
      <c r="S34" s="17">
        <f t="shared" si="13"/>
        <v>2798200.0000000005</v>
      </c>
      <c r="U34" s="24"/>
    </row>
    <row r="35" spans="2:21" ht="26.25" customHeight="1">
      <c r="B35" s="6">
        <v>13</v>
      </c>
      <c r="C35" s="13" t="s">
        <v>45</v>
      </c>
      <c r="D35" s="42" t="s">
        <v>33</v>
      </c>
      <c r="E35" s="42"/>
      <c r="F35" s="9">
        <v>44561</v>
      </c>
      <c r="G35" s="9">
        <v>44805</v>
      </c>
      <c r="H35" s="8">
        <v>30</v>
      </c>
      <c r="I35" s="8">
        <v>30</v>
      </c>
      <c r="J35" s="21">
        <v>389.3</v>
      </c>
      <c r="K35" s="8">
        <v>8</v>
      </c>
      <c r="L35" s="8">
        <v>4</v>
      </c>
      <c r="M35" s="8">
        <v>4</v>
      </c>
      <c r="N35" s="21">
        <v>389.3</v>
      </c>
      <c r="O35" s="8">
        <v>222.85</v>
      </c>
      <c r="P35" s="21">
        <f t="shared" si="10"/>
        <v>166.45000000000002</v>
      </c>
      <c r="Q35" s="17">
        <f t="shared" si="11"/>
        <v>13236200</v>
      </c>
      <c r="R35" s="17">
        <f t="shared" si="12"/>
        <v>7576900</v>
      </c>
      <c r="S35" s="17">
        <f t="shared" si="13"/>
        <v>5659300.0000000009</v>
      </c>
      <c r="U35" s="24"/>
    </row>
    <row r="36" spans="2:21" ht="26.25" customHeight="1">
      <c r="B36" s="36" t="s">
        <v>48</v>
      </c>
      <c r="C36" s="37"/>
      <c r="D36" s="37"/>
      <c r="E36" s="38"/>
      <c r="F36" s="10" t="s">
        <v>22</v>
      </c>
      <c r="G36" s="10" t="s">
        <v>22</v>
      </c>
      <c r="H36" s="28">
        <f>H30+H31+H32+H33+H34+H35</f>
        <v>167</v>
      </c>
      <c r="I36" s="28">
        <f t="shared" ref="I36:S36" si="14">I30+I31+I32+I33+I34+I35</f>
        <v>167</v>
      </c>
      <c r="J36" s="31">
        <f t="shared" si="14"/>
        <v>2840</v>
      </c>
      <c r="K36" s="28">
        <f t="shared" si="14"/>
        <v>60</v>
      </c>
      <c r="L36" s="28">
        <f t="shared" si="14"/>
        <v>48</v>
      </c>
      <c r="M36" s="28">
        <f t="shared" si="14"/>
        <v>12</v>
      </c>
      <c r="N36" s="31">
        <f t="shared" si="14"/>
        <v>2840</v>
      </c>
      <c r="O36" s="30">
        <f t="shared" si="14"/>
        <v>2301.35</v>
      </c>
      <c r="P36" s="29">
        <f t="shared" si="14"/>
        <v>538.65</v>
      </c>
      <c r="Q36" s="30">
        <f t="shared" si="14"/>
        <v>96560000</v>
      </c>
      <c r="R36" s="30">
        <f t="shared" si="14"/>
        <v>78245900</v>
      </c>
      <c r="S36" s="30">
        <f t="shared" si="14"/>
        <v>18314100</v>
      </c>
    </row>
    <row r="39" spans="2:21">
      <c r="J39" s="32"/>
      <c r="N39" s="32"/>
      <c r="O39" s="33"/>
      <c r="P39" s="34"/>
      <c r="Q39" s="20"/>
      <c r="R39" s="33"/>
      <c r="S39" s="33"/>
    </row>
  </sheetData>
  <mergeCells count="43">
    <mergeCell ref="D33:E33"/>
    <mergeCell ref="D34:E34"/>
    <mergeCell ref="D32:E32"/>
    <mergeCell ref="J11:J15"/>
    <mergeCell ref="Q11:S13"/>
    <mergeCell ref="K14:K15"/>
    <mergeCell ref="L14:M14"/>
    <mergeCell ref="N14:N15"/>
    <mergeCell ref="O14:P14"/>
    <mergeCell ref="Q14:Q15"/>
    <mergeCell ref="R14:S14"/>
    <mergeCell ref="K11:M13"/>
    <mergeCell ref="N11:P13"/>
    <mergeCell ref="G11:G16"/>
    <mergeCell ref="H11:H15"/>
    <mergeCell ref="D27:E27"/>
    <mergeCell ref="D14:E14"/>
    <mergeCell ref="B28:E28"/>
    <mergeCell ref="B29:D29"/>
    <mergeCell ref="E29:S29"/>
    <mergeCell ref="D15:E16"/>
    <mergeCell ref="D20:E20"/>
    <mergeCell ref="D22:E22"/>
    <mergeCell ref="D23:E23"/>
    <mergeCell ref="D24:E24"/>
    <mergeCell ref="B19:D19"/>
    <mergeCell ref="B21:D21"/>
    <mergeCell ref="B36:E36"/>
    <mergeCell ref="B11:B16"/>
    <mergeCell ref="D31:E31"/>
    <mergeCell ref="F11:F16"/>
    <mergeCell ref="D30:E30"/>
    <mergeCell ref="B18:C18"/>
    <mergeCell ref="E21:S21"/>
    <mergeCell ref="E19:S19"/>
    <mergeCell ref="C11:C16"/>
    <mergeCell ref="D11:E11"/>
    <mergeCell ref="D12:E12"/>
    <mergeCell ref="D13:E13"/>
    <mergeCell ref="I11:I15"/>
    <mergeCell ref="D35:E35"/>
    <mergeCell ref="D25:E25"/>
    <mergeCell ref="D26:E26"/>
  </mergeCells>
  <pageMargins left="0.51181102362204722" right="0.19685039370078741" top="0.35433070866141736" bottom="0.35433070866141736" header="0.31496062992125984" footer="0.31496062992125984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2018-04-05T12:34:37Z</dcterms:modified>
</cp:coreProperties>
</file>